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6.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7.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8.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9.xml" ContentType="application/vnd.openxmlformats-officedocument.drawing+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10.xml" ContentType="application/vnd.openxmlformats-officedocument.drawing+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drawings/drawing11.xml" ContentType="application/vnd.openxmlformats-officedocument.drawing+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drawings/drawing12.xml" ContentType="application/vnd.openxmlformats-officedocument.drawing+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drawings/drawing13.xml" ContentType="application/vnd.openxmlformats-officedocument.drawing+xml"/>
  <Override PartName="/xl/charts/chart34.xml" ContentType="application/vnd.openxmlformats-officedocument.drawingml.chart+xml"/>
  <Override PartName="/xl/charts/style34.xml" ContentType="application/vnd.ms-office.chartstyle+xml"/>
  <Override PartName="/xl/charts/colors34.xml" ContentType="application/vnd.ms-office.chartcolorstyle+xml"/>
  <Override PartName="/xl/drawings/drawing14.xml" ContentType="application/vnd.openxmlformats-officedocument.drawing+xml"/>
  <Override PartName="/xl/charts/chart35.xml" ContentType="application/vnd.openxmlformats-officedocument.drawingml.chart+xml"/>
  <Override PartName="/xl/charts/style35.xml" ContentType="application/vnd.ms-office.chartstyle+xml"/>
  <Override PartName="/xl/charts/colors35.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mc:AlternateContent xmlns:mc="http://schemas.openxmlformats.org/markup-compatibility/2006">
    <mc:Choice Requires="x15">
      <x15ac:absPath xmlns:x15ac="http://schemas.microsoft.com/office/spreadsheetml/2010/11/ac" url="https://universitiesnewzealand.sharepoint.com/Shared/Shared Documents/Shared/Public Affairs/Newsletter/2022/June/"/>
    </mc:Choice>
  </mc:AlternateContent>
  <xr:revisionPtr revIDLastSave="1" documentId="8_{ECA4C5F7-4EF1-4AC8-B7B5-511010BB6AC1}" xr6:coauthVersionLast="47" xr6:coauthVersionMax="47" xr10:uidLastSave="{47FC81BB-7D4F-43BC-A4D8-F07D9C6B9C61}"/>
  <bookViews>
    <workbookView xWindow="-110" yWindow="-110" windowWidth="19420" windowHeight="10420" tabRatio="947" xr2:uid="{00000000-000D-0000-FFFF-FFFF00000000}"/>
  </bookViews>
  <sheets>
    <sheet name="INDEX" sheetId="1" r:id="rId1"/>
    <sheet name="DOM.ENR" sheetId="2" r:id="rId2"/>
    <sheet name="MAORI.ENR" sheetId="3" r:id="rId3"/>
    <sheet name="PACIFIC.ENR" sheetId="4" r:id="rId4"/>
    <sheet name="INTERN.ENR" sheetId="5" r:id="rId5"/>
    <sheet name="DOM.COM" sheetId="6" r:id="rId6"/>
    <sheet name="MAORI.COM" sheetId="7" r:id="rId7"/>
    <sheet name="PACIFIC.COM" sheetId="8" r:id="rId8"/>
    <sheet name="INTERN.COM" sheetId="9" r:id="rId9"/>
    <sheet name="DOM.WELL" sheetId="19" r:id="rId10"/>
    <sheet name="MAORI.WELL" sheetId="29" r:id="rId11"/>
    <sheet name="PACIFIC.WELL" sheetId="26" r:id="rId12"/>
    <sheet name="INTERN.WELL" sheetId="28" r:id="rId13"/>
    <sheet name="DOM.GRAD" sheetId="10" r:id="rId14"/>
    <sheet name="INTERN.GRAD" sheetId="13" r:id="rId15"/>
    <sheet name="INTERN.GRAD.VISA" sheetId="14" r:id="rId16"/>
    <sheet name="CENSUS_2018" sheetId="15" r:id="rId17"/>
    <sheet name="DOM.GRAD.EMP" sheetId="16" r:id="rId18"/>
    <sheet name="MAORI.GRAD.EMP" sheetId="33" r:id="rId19"/>
    <sheet name="PACIFIC.GRAD.EMP" sheetId="34" r:id="rId20"/>
    <sheet name="INTERN.GRAD.EMP" sheetId="21" r:id="rId21"/>
    <sheet name="DOM.GRAD.UNI.EMP" sheetId="31" r:id="rId22"/>
    <sheet name="MAORI.GRAD.UNI.EMP" sheetId="35" r:id="rId23"/>
    <sheet name="PACIFIC.GRAD.UNI.EMP" sheetId="36" r:id="rId24"/>
    <sheet name="Appendix1" sheetId="22" r:id="rId25"/>
    <sheet name="Appendix2" sheetId="23" r:id="rId26"/>
    <sheet name="IDI disclaimer" sheetId="18" r:id="rId27"/>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7" i="1" l="1"/>
  <c r="D39" i="1"/>
  <c r="D29" i="1"/>
  <c r="D28" i="1"/>
  <c r="D27" i="1"/>
  <c r="D26" i="1"/>
  <c r="D19" i="1"/>
  <c r="D31" i="1"/>
  <c r="O22" i="29"/>
  <c r="P22" i="29"/>
  <c r="Q22" i="29"/>
  <c r="R22" i="29"/>
  <c r="S22" i="29"/>
  <c r="T22" i="29"/>
  <c r="U22" i="29"/>
  <c r="V22" i="29"/>
  <c r="W22" i="29"/>
  <c r="X22" i="29"/>
  <c r="O23" i="29"/>
  <c r="P23" i="29"/>
  <c r="Q23" i="29"/>
  <c r="R23" i="29"/>
  <c r="T24" i="29"/>
  <c r="T23" i="29"/>
  <c r="U23" i="29"/>
  <c r="V23" i="29"/>
  <c r="X23" i="29"/>
  <c r="W23" i="29"/>
  <c r="S24" i="29"/>
  <c r="S23" i="29"/>
  <c r="O24" i="29"/>
  <c r="Q24" i="29"/>
  <c r="P24" i="29"/>
  <c r="R24" i="29"/>
  <c r="U24" i="29"/>
  <c r="V24" i="29"/>
  <c r="W24" i="29"/>
  <c r="X24" i="29"/>
  <c r="O26" i="29"/>
  <c r="P26" i="29"/>
  <c r="Q26" i="29"/>
  <c r="R26" i="29"/>
  <c r="T26" i="29"/>
  <c r="S26" i="29"/>
  <c r="U26" i="29"/>
  <c r="V26" i="29"/>
  <c r="X26" i="29"/>
  <c r="W26" i="29"/>
  <c r="O27" i="29"/>
  <c r="P27" i="29"/>
  <c r="R27" i="29"/>
  <c r="Q27" i="29"/>
  <c r="S27" i="29"/>
  <c r="D53" i="6" l="1"/>
  <c r="U61" i="21"/>
  <c r="S61" i="21"/>
  <c r="E136" i="15"/>
  <c r="E36" i="15"/>
  <c r="V27" i="29"/>
  <c r="O28" i="29"/>
  <c r="X28" i="29"/>
  <c r="W28" i="29"/>
  <c r="U28" i="29"/>
  <c r="T28" i="29"/>
  <c r="S28" i="29"/>
  <c r="Q28" i="29"/>
  <c r="P28" i="29"/>
  <c r="X27" i="29"/>
  <c r="W27" i="29"/>
  <c r="U27" i="29"/>
  <c r="T27" i="29"/>
  <c r="J114" i="15" l="1"/>
  <c r="J24" i="15"/>
  <c r="D33" i="1"/>
  <c r="D41" i="1"/>
  <c r="D40" i="1"/>
  <c r="D32" i="1"/>
  <c r="D24" i="1"/>
  <c r="D23" i="1"/>
  <c r="P33" i="36"/>
  <c r="K33" i="36"/>
  <c r="F33" i="36"/>
  <c r="P32" i="36"/>
  <c r="N32" i="36"/>
  <c r="K32" i="36"/>
  <c r="I32" i="36"/>
  <c r="F32" i="36"/>
  <c r="D32" i="36"/>
  <c r="P31" i="36"/>
  <c r="K31" i="36"/>
  <c r="F31" i="36"/>
  <c r="P28" i="36"/>
  <c r="K28" i="36"/>
  <c r="F28" i="36"/>
  <c r="P27" i="36"/>
  <c r="K27" i="36"/>
  <c r="F27" i="36"/>
  <c r="P26" i="36"/>
  <c r="K26" i="36"/>
  <c r="F26" i="36"/>
  <c r="K25" i="36"/>
  <c r="P24" i="36"/>
  <c r="K24" i="36"/>
  <c r="F24" i="36"/>
  <c r="P23" i="36"/>
  <c r="N23" i="36"/>
  <c r="K23" i="36"/>
  <c r="I23" i="36"/>
  <c r="F23" i="36"/>
  <c r="D23" i="36"/>
  <c r="P21" i="36"/>
  <c r="N21" i="36"/>
  <c r="K21" i="36"/>
  <c r="I21" i="36"/>
  <c r="F21" i="36"/>
  <c r="D21" i="36"/>
  <c r="P20" i="36"/>
  <c r="N20" i="36"/>
  <c r="K20" i="36"/>
  <c r="I20" i="36"/>
  <c r="F20" i="36"/>
  <c r="D20" i="36"/>
  <c r="P19" i="36"/>
  <c r="N19" i="36"/>
  <c r="K19" i="36"/>
  <c r="I19" i="36"/>
  <c r="F19" i="36"/>
  <c r="D19" i="36"/>
  <c r="N18" i="36"/>
  <c r="K18" i="36"/>
  <c r="I18" i="36"/>
  <c r="F18" i="36"/>
  <c r="D18" i="36"/>
  <c r="F17" i="36"/>
  <c r="D17" i="36"/>
  <c r="F16" i="36"/>
  <c r="D16" i="36"/>
  <c r="D15" i="36"/>
  <c r="F14" i="36"/>
  <c r="D14" i="36"/>
  <c r="P34" i="35"/>
  <c r="K34" i="35"/>
  <c r="F34" i="35"/>
  <c r="P33" i="35"/>
  <c r="N33" i="35"/>
  <c r="K33" i="35"/>
  <c r="I33" i="35"/>
  <c r="F33" i="35"/>
  <c r="D33" i="35"/>
  <c r="P32" i="35"/>
  <c r="K32" i="35"/>
  <c r="F32" i="35"/>
  <c r="P29" i="35"/>
  <c r="K29" i="35"/>
  <c r="I29" i="35"/>
  <c r="F29" i="35"/>
  <c r="D29" i="35"/>
  <c r="P28" i="35"/>
  <c r="K28" i="35"/>
  <c r="F28" i="35"/>
  <c r="P27" i="35"/>
  <c r="K27" i="35"/>
  <c r="F27" i="35"/>
  <c r="P26" i="35"/>
  <c r="K26" i="35"/>
  <c r="P25" i="35"/>
  <c r="K25" i="35"/>
  <c r="F25" i="35"/>
  <c r="P24" i="35"/>
  <c r="N24" i="35"/>
  <c r="K24" i="35"/>
  <c r="I24" i="35"/>
  <c r="F24" i="35"/>
  <c r="D24" i="35"/>
  <c r="P22" i="35"/>
  <c r="N22" i="35"/>
  <c r="K22" i="35"/>
  <c r="I22" i="35"/>
  <c r="F22" i="35"/>
  <c r="D22" i="35"/>
  <c r="P21" i="35"/>
  <c r="N21" i="35"/>
  <c r="K21" i="35"/>
  <c r="I21" i="35"/>
  <c r="F21" i="35"/>
  <c r="D21" i="35"/>
  <c r="P20" i="35"/>
  <c r="N20" i="35"/>
  <c r="K20" i="35"/>
  <c r="I20" i="35"/>
  <c r="F20" i="35"/>
  <c r="D20" i="35"/>
  <c r="P19" i="35"/>
  <c r="N19" i="35"/>
  <c r="K19" i="35"/>
  <c r="I19" i="35"/>
  <c r="F19" i="35"/>
  <c r="D19" i="35"/>
  <c r="P18" i="35"/>
  <c r="K18" i="35"/>
  <c r="I18" i="35"/>
  <c r="F18" i="35"/>
  <c r="D18" i="35"/>
  <c r="P17" i="35"/>
  <c r="K17" i="35"/>
  <c r="I17" i="35"/>
  <c r="F17" i="35"/>
  <c r="D17" i="35"/>
  <c r="K16" i="35"/>
  <c r="I16" i="35"/>
  <c r="F16" i="35"/>
  <c r="D16" i="35"/>
  <c r="P15" i="35"/>
  <c r="K15" i="35"/>
  <c r="I15" i="35"/>
  <c r="F15" i="35"/>
  <c r="D15" i="35"/>
  <c r="I15" i="31"/>
  <c r="D15" i="31"/>
  <c r="I33" i="31"/>
  <c r="P29" i="31"/>
  <c r="N29" i="31"/>
  <c r="K34" i="31"/>
  <c r="D29" i="31"/>
  <c r="F29" i="31"/>
  <c r="P22" i="31"/>
  <c r="P21" i="31"/>
  <c r="P20" i="31"/>
  <c r="P19" i="31"/>
  <c r="P18" i="31"/>
  <c r="P17" i="31"/>
  <c r="P16" i="31"/>
  <c r="P15" i="31"/>
  <c r="N22" i="31"/>
  <c r="N21" i="31"/>
  <c r="N20" i="31"/>
  <c r="N19" i="31"/>
  <c r="N18" i="31"/>
  <c r="N17" i="31"/>
  <c r="N16" i="31"/>
  <c r="N15" i="31"/>
  <c r="K22" i="31"/>
  <c r="K21" i="31"/>
  <c r="K20" i="31"/>
  <c r="K19" i="31"/>
  <c r="K18" i="31"/>
  <c r="K17" i="31"/>
  <c r="K16" i="31"/>
  <c r="K15" i="31"/>
  <c r="I22" i="31"/>
  <c r="I21" i="31"/>
  <c r="I20" i="31"/>
  <c r="I19" i="31"/>
  <c r="I18" i="31"/>
  <c r="I17" i="31"/>
  <c r="I16" i="31"/>
  <c r="F22" i="31"/>
  <c r="F21" i="31"/>
  <c r="F20" i="31"/>
  <c r="F19" i="31"/>
  <c r="F18" i="31"/>
  <c r="F17" i="31"/>
  <c r="F16" i="31"/>
  <c r="F15" i="31"/>
  <c r="D16" i="31"/>
  <c r="D17" i="31"/>
  <c r="D18" i="31"/>
  <c r="D19" i="31"/>
  <c r="D20" i="31"/>
  <c r="D21" i="31"/>
  <c r="D22" i="31"/>
  <c r="P24" i="31"/>
  <c r="P25" i="31"/>
  <c r="P26" i="31"/>
  <c r="D24" i="31"/>
  <c r="D17" i="1"/>
  <c r="D16" i="1"/>
  <c r="D15" i="1"/>
  <c r="D14" i="1"/>
  <c r="D12" i="1"/>
  <c r="D11" i="1"/>
  <c r="D10" i="1"/>
  <c r="D9" i="1"/>
  <c r="D7" i="1"/>
  <c r="D6" i="1"/>
  <c r="D5" i="1"/>
  <c r="D4" i="1"/>
  <c r="E9" i="19"/>
  <c r="F9" i="19"/>
  <c r="G9" i="19"/>
  <c r="H9" i="19"/>
  <c r="I9" i="19"/>
  <c r="J9" i="19"/>
  <c r="K9" i="19"/>
  <c r="L9" i="19"/>
  <c r="M9" i="19"/>
  <c r="E10" i="19"/>
  <c r="F10" i="19"/>
  <c r="G10" i="19"/>
  <c r="H10" i="19"/>
  <c r="I10" i="19"/>
  <c r="J10" i="19"/>
  <c r="K10" i="19"/>
  <c r="L10" i="19"/>
  <c r="M10" i="19"/>
  <c r="D10" i="19"/>
  <c r="D9" i="19"/>
  <c r="XFD8" i="29"/>
  <c r="XFD8" i="26"/>
  <c r="XFD8" i="28"/>
  <c r="XFD8" i="19"/>
  <c r="M116" i="15"/>
  <c r="M115" i="15"/>
  <c r="C116" i="15"/>
  <c r="C115" i="15"/>
  <c r="M38" i="15"/>
  <c r="M40" i="15"/>
  <c r="M41" i="15"/>
  <c r="M42" i="15"/>
  <c r="M37" i="15"/>
  <c r="C38" i="15"/>
  <c r="C39" i="15"/>
  <c r="C40" i="15"/>
  <c r="C41" i="15"/>
  <c r="C42" i="15"/>
  <c r="C37" i="15"/>
  <c r="M140" i="15"/>
  <c r="M139" i="15"/>
  <c r="M138" i="15"/>
  <c r="M135" i="15"/>
  <c r="M134" i="15"/>
  <c r="M133" i="15"/>
  <c r="M132" i="15"/>
  <c r="M131" i="15"/>
  <c r="M130" i="15"/>
  <c r="M129" i="15"/>
  <c r="M128" i="15"/>
  <c r="M127" i="15"/>
  <c r="M126" i="15"/>
  <c r="M125" i="15"/>
  <c r="M124" i="15"/>
  <c r="M123" i="15"/>
  <c r="M122" i="15"/>
  <c r="M121" i="15"/>
  <c r="M120" i="15"/>
  <c r="M119" i="15"/>
  <c r="M76" i="15"/>
  <c r="M75" i="15"/>
  <c r="M74" i="15"/>
  <c r="M73" i="15"/>
  <c r="M72" i="15"/>
  <c r="M69" i="15"/>
  <c r="M68" i="15"/>
  <c r="M67" i="15"/>
  <c r="M66" i="15"/>
  <c r="M65" i="15"/>
  <c r="M112" i="15"/>
  <c r="M111" i="15"/>
  <c r="M110" i="15"/>
  <c r="M109" i="15"/>
  <c r="M108" i="15"/>
  <c r="M107" i="15"/>
  <c r="M106" i="15"/>
  <c r="M105" i="15"/>
  <c r="M104" i="15"/>
  <c r="M103" i="15"/>
  <c r="M102" i="15"/>
  <c r="M101" i="15"/>
  <c r="M100" i="15"/>
  <c r="M99" i="15"/>
  <c r="M98" i="15"/>
  <c r="M97" i="15"/>
  <c r="M96" i="15"/>
  <c r="M95" i="15"/>
  <c r="M94" i="15"/>
  <c r="M93" i="15"/>
  <c r="M92" i="15"/>
  <c r="M89" i="15"/>
  <c r="M88" i="15"/>
  <c r="M87" i="15"/>
  <c r="M86" i="15"/>
  <c r="M85" i="15"/>
  <c r="M84" i="15"/>
  <c r="M83" i="15"/>
  <c r="M82" i="15"/>
  <c r="M81" i="15"/>
  <c r="M80" i="15"/>
  <c r="M79" i="15"/>
  <c r="M62" i="15"/>
  <c r="M61" i="15"/>
  <c r="M60" i="15"/>
  <c r="M57" i="15"/>
  <c r="M56" i="15"/>
  <c r="M55" i="15"/>
  <c r="M54" i="15"/>
  <c r="M53" i="15"/>
  <c r="M52" i="15"/>
  <c r="M51" i="15"/>
  <c r="M50" i="15"/>
  <c r="M49" i="15"/>
  <c r="M48" i="15"/>
  <c r="M47" i="15"/>
  <c r="M46" i="15"/>
  <c r="M45" i="15"/>
  <c r="M31" i="15"/>
  <c r="M34" i="15"/>
  <c r="M32" i="15"/>
  <c r="M30" i="15"/>
  <c r="M29" i="15"/>
  <c r="M33" i="15"/>
  <c r="M26" i="15"/>
  <c r="M25" i="15"/>
  <c r="M22" i="15"/>
  <c r="M21" i="15"/>
  <c r="M20" i="15"/>
  <c r="M19" i="15"/>
  <c r="M18" i="15"/>
  <c r="M17" i="15"/>
  <c r="M16" i="15"/>
  <c r="M13" i="15"/>
  <c r="M144" i="15"/>
  <c r="M143" i="15"/>
  <c r="M148" i="15"/>
  <c r="M147" i="15"/>
  <c r="C148" i="15"/>
  <c r="C147" i="15"/>
  <c r="C144" i="15"/>
  <c r="C143" i="15"/>
  <c r="C140" i="15"/>
  <c r="C139" i="15"/>
  <c r="C138" i="15"/>
  <c r="C135" i="15"/>
  <c r="C134" i="15"/>
  <c r="C133" i="15"/>
  <c r="C132" i="15"/>
  <c r="C131" i="15"/>
  <c r="C130" i="15"/>
  <c r="C129" i="15"/>
  <c r="C128" i="15"/>
  <c r="C127" i="15"/>
  <c r="C126" i="15"/>
  <c r="C125" i="15"/>
  <c r="C124" i="15"/>
  <c r="C123" i="15"/>
  <c r="C122" i="15"/>
  <c r="C121" i="15"/>
  <c r="C120" i="15"/>
  <c r="C119" i="15"/>
  <c r="C76" i="15"/>
  <c r="C75" i="15"/>
  <c r="C74" i="15"/>
  <c r="C73" i="15"/>
  <c r="C72" i="15"/>
  <c r="C69" i="15"/>
  <c r="C68" i="15"/>
  <c r="C67" i="15"/>
  <c r="C66" i="15"/>
  <c r="C65" i="15"/>
  <c r="C112" i="15"/>
  <c r="C111" i="15"/>
  <c r="C110" i="15"/>
  <c r="C109" i="15"/>
  <c r="C108" i="15"/>
  <c r="C107" i="15"/>
  <c r="C106" i="15"/>
  <c r="C105" i="15"/>
  <c r="C104" i="15"/>
  <c r="C103" i="15"/>
  <c r="C102" i="15"/>
  <c r="C101" i="15"/>
  <c r="C100" i="15"/>
  <c r="C99" i="15"/>
  <c r="C98" i="15"/>
  <c r="C97" i="15"/>
  <c r="C96" i="15"/>
  <c r="C95" i="15"/>
  <c r="C94" i="15"/>
  <c r="C93" i="15"/>
  <c r="C92" i="15"/>
  <c r="C89" i="15"/>
  <c r="C88" i="15"/>
  <c r="C87" i="15"/>
  <c r="C86" i="15"/>
  <c r="C85" i="15"/>
  <c r="C84" i="15"/>
  <c r="C83" i="15"/>
  <c r="C82" i="15"/>
  <c r="C81" i="15"/>
  <c r="C80" i="15"/>
  <c r="C79" i="15"/>
  <c r="C62" i="15"/>
  <c r="C61" i="15"/>
  <c r="C60" i="15"/>
  <c r="C57" i="15"/>
  <c r="C56" i="15"/>
  <c r="C55" i="15"/>
  <c r="C54" i="15"/>
  <c r="C53" i="15"/>
  <c r="C52" i="15"/>
  <c r="C51" i="15"/>
  <c r="C50" i="15"/>
  <c r="C49" i="15"/>
  <c r="C48" i="15"/>
  <c r="C47" i="15"/>
  <c r="C46" i="15"/>
  <c r="C45" i="15"/>
  <c r="C31" i="15"/>
  <c r="C34" i="15"/>
  <c r="C32" i="15"/>
  <c r="C30" i="15"/>
  <c r="C29" i="15"/>
  <c r="C33" i="15"/>
  <c r="C26" i="15"/>
  <c r="C25" i="15"/>
  <c r="C22" i="15"/>
  <c r="C21" i="15"/>
  <c r="C20" i="15"/>
  <c r="C19" i="15"/>
  <c r="C18" i="15"/>
  <c r="C17" i="15"/>
  <c r="C16" i="15"/>
  <c r="C13" i="15"/>
  <c r="E9" i="14"/>
  <c r="F9" i="14"/>
  <c r="G9" i="14"/>
  <c r="H9" i="14"/>
  <c r="I9" i="14"/>
  <c r="J9" i="14"/>
  <c r="K9" i="14"/>
  <c r="L9" i="14"/>
  <c r="M9" i="14"/>
  <c r="N9" i="14"/>
  <c r="O9" i="14"/>
  <c r="P9" i="14"/>
  <c r="D9" i="14"/>
  <c r="D50" i="4"/>
  <c r="D63" i="5"/>
  <c r="E15" i="5"/>
  <c r="E16" i="5"/>
  <c r="F15" i="5"/>
  <c r="F16" i="5"/>
  <c r="G15" i="5"/>
  <c r="G16" i="5"/>
  <c r="H15" i="5"/>
  <c r="H16" i="5"/>
  <c r="I15" i="5"/>
  <c r="I16" i="5"/>
  <c r="J15" i="5"/>
  <c r="J16" i="5"/>
  <c r="K15" i="5"/>
  <c r="K16" i="5"/>
  <c r="L15" i="5"/>
  <c r="L16" i="5"/>
  <c r="M15" i="5"/>
  <c r="M16" i="5"/>
  <c r="N15" i="5"/>
  <c r="N16" i="5"/>
  <c r="O15" i="5"/>
  <c r="O16" i="5"/>
  <c r="P15" i="5"/>
  <c r="P16" i="5"/>
  <c r="Q15" i="5"/>
  <c r="Q16" i="5"/>
  <c r="R15" i="5"/>
  <c r="R16" i="5"/>
  <c r="S15" i="5"/>
  <c r="S16" i="5"/>
  <c r="T15" i="5"/>
  <c r="T16" i="5"/>
  <c r="U15" i="5"/>
  <c r="U16" i="5"/>
  <c r="V15" i="5"/>
  <c r="V16" i="5"/>
  <c r="W15" i="5"/>
  <c r="W16" i="5"/>
  <c r="X15" i="5"/>
  <c r="X16" i="5"/>
  <c r="D15" i="5"/>
  <c r="D16" i="5"/>
  <c r="E15" i="4"/>
  <c r="E16" i="4" s="1"/>
  <c r="F15" i="4"/>
  <c r="F16" i="4" s="1"/>
  <c r="G15" i="4"/>
  <c r="G16" i="4" s="1"/>
  <c r="H15" i="4"/>
  <c r="H16" i="4"/>
  <c r="I15" i="4"/>
  <c r="I16" i="4" s="1"/>
  <c r="J15" i="4"/>
  <c r="J16" i="4" s="1"/>
  <c r="K15" i="4"/>
  <c r="K16" i="4"/>
  <c r="L15" i="4"/>
  <c r="L16" i="4" s="1"/>
  <c r="M15" i="4"/>
  <c r="M16" i="4" s="1"/>
  <c r="N15" i="4"/>
  <c r="N16" i="4" s="1"/>
  <c r="O15" i="4"/>
  <c r="O16" i="4"/>
  <c r="P15" i="4"/>
  <c r="P16" i="4" s="1"/>
  <c r="Q15" i="4"/>
  <c r="Q16" i="4"/>
  <c r="R15" i="4"/>
  <c r="S15" i="4"/>
  <c r="S16" i="4" s="1"/>
  <c r="T15" i="4"/>
  <c r="T16" i="4" s="1"/>
  <c r="U15" i="4"/>
  <c r="U16" i="4" s="1"/>
  <c r="V15" i="4"/>
  <c r="V16" i="4" s="1"/>
  <c r="W15" i="4"/>
  <c r="W16" i="4" s="1"/>
  <c r="X15" i="4"/>
  <c r="X16" i="4" s="1"/>
  <c r="D15" i="4"/>
  <c r="D16" i="4" s="1"/>
  <c r="R16" i="4"/>
  <c r="E15" i="3"/>
  <c r="E16" i="3" s="1"/>
  <c r="F15" i="3"/>
  <c r="F16" i="3"/>
  <c r="G15" i="3"/>
  <c r="G16" i="3"/>
  <c r="H15" i="3"/>
  <c r="H16" i="3"/>
  <c r="I15" i="3"/>
  <c r="I16" i="3" s="1"/>
  <c r="J15" i="3"/>
  <c r="J16" i="3" s="1"/>
  <c r="K15" i="3"/>
  <c r="K16" i="3" s="1"/>
  <c r="L15" i="3"/>
  <c r="L16" i="3" s="1"/>
  <c r="M15" i="3"/>
  <c r="M16" i="3" s="1"/>
  <c r="N15" i="3"/>
  <c r="N16" i="3"/>
  <c r="O15" i="3"/>
  <c r="O16" i="3" s="1"/>
  <c r="P15" i="3"/>
  <c r="P16" i="3"/>
  <c r="Q15" i="3"/>
  <c r="Q16" i="3" s="1"/>
  <c r="R15" i="3"/>
  <c r="R16" i="3" s="1"/>
  <c r="S15" i="3"/>
  <c r="S16" i="3"/>
  <c r="T15" i="3"/>
  <c r="T16" i="3" s="1"/>
  <c r="U15" i="3"/>
  <c r="U16" i="3" s="1"/>
  <c r="V15" i="3"/>
  <c r="V16" i="3" s="1"/>
  <c r="W15" i="3"/>
  <c r="W16" i="3" s="1"/>
  <c r="X15" i="3"/>
  <c r="X16" i="3" s="1"/>
  <c r="D15" i="3"/>
  <c r="D16" i="3" s="1"/>
  <c r="E15" i="2"/>
  <c r="E16" i="2" s="1"/>
  <c r="F15" i="2"/>
  <c r="F16" i="2"/>
  <c r="G15" i="2"/>
  <c r="G16" i="2" s="1"/>
  <c r="H15" i="2"/>
  <c r="H16" i="2"/>
  <c r="I15" i="2"/>
  <c r="I16" i="2" s="1"/>
  <c r="J15" i="2"/>
  <c r="J16" i="2"/>
  <c r="K15" i="2"/>
  <c r="K16" i="2" s="1"/>
  <c r="L15" i="2"/>
  <c r="L16" i="2"/>
  <c r="M15" i="2"/>
  <c r="M16" i="2" s="1"/>
  <c r="N15" i="2"/>
  <c r="N16" i="2" s="1"/>
  <c r="O15" i="2"/>
  <c r="O16" i="2" s="1"/>
  <c r="P15" i="2"/>
  <c r="P16" i="2"/>
  <c r="Q15" i="2"/>
  <c r="Q16" i="2" s="1"/>
  <c r="R15" i="2"/>
  <c r="R16" i="2"/>
  <c r="S15" i="2"/>
  <c r="S16" i="2" s="1"/>
  <c r="T15" i="2"/>
  <c r="T16" i="2" s="1"/>
  <c r="U15" i="2"/>
  <c r="U16" i="2" s="1"/>
  <c r="V15" i="2"/>
  <c r="V16" i="2"/>
  <c r="W15" i="2"/>
  <c r="W16" i="2" s="1"/>
  <c r="X15" i="2"/>
  <c r="X16" i="2"/>
  <c r="D15" i="2"/>
  <c r="D16" i="2" s="1"/>
  <c r="D58" i="3"/>
  <c r="D58" i="4" s="1"/>
  <c r="D71" i="5" s="1"/>
  <c r="D61" i="6" s="1"/>
  <c r="D53" i="7" s="1"/>
  <c r="K24" i="31" l="1"/>
  <c r="N24" i="31"/>
  <c r="P34" i="31"/>
  <c r="P33" i="31"/>
  <c r="P32" i="31"/>
  <c r="P28" i="31"/>
  <c r="F27" i="31"/>
  <c r="K26" i="31"/>
  <c r="K29" i="31"/>
  <c r="P31" i="31"/>
  <c r="K28" i="31"/>
  <c r="P27" i="31"/>
  <c r="K27" i="31"/>
  <c r="K31" i="31"/>
  <c r="K25" i="31"/>
  <c r="F28" i="31"/>
  <c r="F31" i="31"/>
  <c r="F32" i="31"/>
  <c r="N33" i="31"/>
  <c r="K32" i="31"/>
  <c r="K33" i="31"/>
  <c r="I24" i="31"/>
  <c r="I29" i="31"/>
  <c r="D33" i="31"/>
  <c r="F24" i="31"/>
  <c r="F33" i="31"/>
  <c r="F34" i="31"/>
  <c r="F25" i="31"/>
  <c r="F26" i="31"/>
</calcChain>
</file>

<file path=xl/sharedStrings.xml><?xml version="1.0" encoding="utf-8"?>
<sst xmlns="http://schemas.openxmlformats.org/spreadsheetml/2006/main" count="8188" uniqueCount="1254">
  <si>
    <t>Title of tables</t>
  </si>
  <si>
    <t>Data sources</t>
  </si>
  <si>
    <t>Brief description</t>
  </si>
  <si>
    <t>DOM.ENR</t>
  </si>
  <si>
    <t>Tertiary enrolment data</t>
  </si>
  <si>
    <t>MAORI.ENR</t>
  </si>
  <si>
    <t>PACIFIC.ENR</t>
  </si>
  <si>
    <t>INTERN.ENR</t>
  </si>
  <si>
    <t>DOM.COM</t>
  </si>
  <si>
    <t>MAORI.COM</t>
  </si>
  <si>
    <t>PACIFIC.COM</t>
  </si>
  <si>
    <t>INTERN.COM</t>
  </si>
  <si>
    <t>DOM.GRAD</t>
  </si>
  <si>
    <t>Tertiary enrolment and completion data</t>
  </si>
  <si>
    <t>INTERN.GRAD</t>
  </si>
  <si>
    <t>INTERN.GRAD.VISA</t>
  </si>
  <si>
    <t>Tertiary enrolment and completion data, linked to MBIE visa decisions data</t>
  </si>
  <si>
    <t>Tertiary enrolment and completion data, linked to Census 2018 data</t>
  </si>
  <si>
    <t>DOM.GRAD.EMP</t>
  </si>
  <si>
    <t>Tertiary enrolment and completion data, linked to IRD earnings data</t>
  </si>
  <si>
    <t>INTERN.GRAD.EMP</t>
  </si>
  <si>
    <t>DOM.WELL</t>
  </si>
  <si>
    <t>Tertiary enrolment data, linked to Ministry of Health data</t>
  </si>
  <si>
    <t>MAORI.WELL</t>
  </si>
  <si>
    <t>PACIFIC.WELL</t>
  </si>
  <si>
    <t>INTERN.WELL</t>
  </si>
  <si>
    <t>Back to index</t>
  </si>
  <si>
    <t/>
  </si>
  <si>
    <t>Enrolment years</t>
  </si>
  <si>
    <t>N</t>
  </si>
  <si>
    <t xml:space="preserve">Enrolled at universities </t>
  </si>
  <si>
    <t>Enrolled at other tertiary providers</t>
  </si>
  <si>
    <t>s</t>
  </si>
  <si>
    <t>Returning enrolments</t>
  </si>
  <si>
    <t xml:space="preserve">Gender </t>
  </si>
  <si>
    <t xml:space="preserve"> </t>
  </si>
  <si>
    <t>Female</t>
  </si>
  <si>
    <t>Male</t>
  </si>
  <si>
    <t>Ethnicity (multiple counts)</t>
  </si>
  <si>
    <t>Māori</t>
  </si>
  <si>
    <t>Pasifika</t>
  </si>
  <si>
    <t>Asian</t>
  </si>
  <si>
    <t>European</t>
  </si>
  <si>
    <t>Other</t>
  </si>
  <si>
    <t>45+ yrs</t>
  </si>
  <si>
    <t>P25</t>
  </si>
  <si>
    <t>Mean</t>
  </si>
  <si>
    <t>Median</t>
  </si>
  <si>
    <t>P75</t>
  </si>
  <si>
    <t>Std</t>
  </si>
  <si>
    <t>Study load</t>
  </si>
  <si>
    <t>Full-time full-year</t>
  </si>
  <si>
    <t>Full-time part-year</t>
  </si>
  <si>
    <t>Part-time full-year</t>
  </si>
  <si>
    <t>Part-time part-year</t>
  </si>
  <si>
    <t>Faculty of enrolment (see Appendix 1)</t>
  </si>
  <si>
    <t>Arts &amp; Humanities</t>
  </si>
  <si>
    <t>Engineering &amp; Technology</t>
  </si>
  <si>
    <t>Life Sciences &amp; Medicine</t>
  </si>
  <si>
    <t>Natural Sciences</t>
  </si>
  <si>
    <t>Social Sciences &amp; Management</t>
  </si>
  <si>
    <t>Missing</t>
  </si>
  <si>
    <t>Last known tertiary qualification attained before Doctorate enrolment</t>
  </si>
  <si>
    <t>This is based on tertiary enrolment history in New Zealand since 1994. It is possible some people obtained their postgraduate degree overseas, which is not captured here.</t>
  </si>
  <si>
    <t>Bachelor's</t>
  </si>
  <si>
    <t>Honours</t>
  </si>
  <si>
    <t>Master's</t>
  </si>
  <si>
    <t>Postgraduate diploma</t>
  </si>
  <si>
    <t>None</t>
  </si>
  <si>
    <t xml:space="preserve">Known previous activity </t>
  </si>
  <si>
    <t>Employed or self-employed</t>
  </si>
  <si>
    <t>House-person or retired</t>
  </si>
  <si>
    <t>Non-employed or beneficiary</t>
  </si>
  <si>
    <t>Overseas</t>
  </si>
  <si>
    <t>Tertiary</t>
  </si>
  <si>
    <t>Unknown</t>
  </si>
  <si>
    <t>Data source:</t>
  </si>
  <si>
    <t xml:space="preserve">Notes: </t>
  </si>
  <si>
    <t>All counts are rounded to base 3</t>
  </si>
  <si>
    <t>Counts less than 3 are supressed ('s')</t>
  </si>
  <si>
    <t>See IDI disclaimer</t>
  </si>
  <si>
    <t>See Appendix 1 for Faculty groupings</t>
  </si>
  <si>
    <t>Gender</t>
  </si>
  <si>
    <t>Both Māori and European</t>
  </si>
  <si>
    <t>The region of country of origin</t>
  </si>
  <si>
    <t>Country of citizenship has been grouped into geographical regions. Some countries within regions have been identified separately.</t>
  </si>
  <si>
    <t>Africa</t>
  </si>
  <si>
    <t>Asia: China</t>
  </si>
  <si>
    <t>Asia: India</t>
  </si>
  <si>
    <t>Asia: Malaysia</t>
  </si>
  <si>
    <t>Asia: The rest of Asia</t>
  </si>
  <si>
    <t>Central and South America</t>
  </si>
  <si>
    <t>Europe</t>
  </si>
  <si>
    <t>Middle East: Iran</t>
  </si>
  <si>
    <t>Middle East: excluding Iran</t>
  </si>
  <si>
    <t>Pacific</t>
  </si>
  <si>
    <t>All</t>
  </si>
  <si>
    <t>Both Pacific and European</t>
  </si>
  <si>
    <t>Both Pacific and Māori</t>
  </si>
  <si>
    <t>Employed or Self-employed</t>
  </si>
  <si>
    <t xml:space="preserve">Doctorate Completion year </t>
  </si>
  <si>
    <t xml:space="preserve">Graduated from universities </t>
  </si>
  <si>
    <t>Graduated from other tertiary providers</t>
  </si>
  <si>
    <t>Mainly studied part-time</t>
  </si>
  <si>
    <t>Mainly studied full-time</t>
  </si>
  <si>
    <t>Faculty of completion (see Appendix 1)</t>
  </si>
  <si>
    <t>P50</t>
  </si>
  <si>
    <t>Months enrolled (distribution measures)</t>
  </si>
  <si>
    <t xml:space="preserve">Months of non-enrolment/break </t>
  </si>
  <si>
    <t>Region</t>
  </si>
  <si>
    <t>Asia</t>
  </si>
  <si>
    <t>China</t>
  </si>
  <si>
    <t>India</t>
  </si>
  <si>
    <t>Iran</t>
  </si>
  <si>
    <t>Malaysia</t>
  </si>
  <si>
    <t>Middle East</t>
  </si>
  <si>
    <t>Northern America</t>
  </si>
  <si>
    <t>Doctorate completion year</t>
  </si>
  <si>
    <t>Period between graduation and visa approval (mean years)</t>
  </si>
  <si>
    <t>Period between graduation and visa approval (median years)</t>
  </si>
  <si>
    <r>
      <rPr>
        <sz val="9.5"/>
        <color rgb="FF112277"/>
        <rFont val="Calibri"/>
        <family val="2"/>
        <scheme val="minor"/>
      </rPr>
      <t>Visitor's visa</t>
    </r>
    <r>
      <rPr>
        <b/>
        <sz val="9.5"/>
        <color rgb="FF112277"/>
        <rFont val="Calibri"/>
        <family val="2"/>
        <scheme val="minor"/>
      </rPr>
      <t xml:space="preserve"> (VIS)</t>
    </r>
  </si>
  <si>
    <r>
      <rPr>
        <sz val="9.5"/>
        <color rgb="FF112277"/>
        <rFont val="Calibri"/>
        <family val="2"/>
        <scheme val="minor"/>
      </rPr>
      <t>Returning resident visa</t>
    </r>
    <r>
      <rPr>
        <b/>
        <sz val="9.5"/>
        <color rgb="FF112277"/>
        <rFont val="Calibri"/>
        <family val="2"/>
        <scheme val="minor"/>
      </rPr>
      <t xml:space="preserve"> (RS_RET)</t>
    </r>
  </si>
  <si>
    <r>
      <rPr>
        <sz val="9.5"/>
        <color rgb="FF112277"/>
        <rFont val="Calibri"/>
        <family val="2"/>
        <scheme val="minor"/>
      </rPr>
      <t xml:space="preserve">Student visa </t>
    </r>
    <r>
      <rPr>
        <b/>
        <sz val="9.5"/>
        <color rgb="FF112277"/>
        <rFont val="Calibri"/>
        <family val="2"/>
        <scheme val="minor"/>
      </rPr>
      <t>(STU)</t>
    </r>
  </si>
  <si>
    <r>
      <rPr>
        <sz val="9.5"/>
        <color rgb="FF112277"/>
        <rFont val="Calibri"/>
        <family val="2"/>
        <scheme val="minor"/>
      </rPr>
      <t>Skilled work visa</t>
    </r>
    <r>
      <rPr>
        <b/>
        <sz val="9.5"/>
        <color rgb="FF112277"/>
        <rFont val="Calibri"/>
        <family val="2"/>
        <scheme val="minor"/>
      </rPr>
      <t xml:space="preserve"> (WK_SKIL)</t>
    </r>
  </si>
  <si>
    <r>
      <rPr>
        <sz val="9.5"/>
        <color rgb="FF112277"/>
        <rFont val="Calibri"/>
        <family val="2"/>
        <scheme val="minor"/>
      </rPr>
      <t>Other work visa</t>
    </r>
    <r>
      <rPr>
        <b/>
        <sz val="9.5"/>
        <color rgb="FF112277"/>
        <rFont val="Calibri"/>
        <family val="2"/>
        <scheme val="minor"/>
      </rPr>
      <t xml:space="preserve"> (WK_OTH)</t>
    </r>
  </si>
  <si>
    <t>Other (other than top 15 above)</t>
  </si>
  <si>
    <t>See Appendix for Visa Type grouping and criteria used for classification</t>
  </si>
  <si>
    <t>Doctorate degree holders
with no
enrolment
history</t>
  </si>
  <si>
    <t>Ethnicity (prioritised)</t>
  </si>
  <si>
    <t>Middle Eastern/Latin American/African</t>
  </si>
  <si>
    <t>Oceania: Australia</t>
  </si>
  <si>
    <t>Oceania: New Zealand</t>
  </si>
  <si>
    <t>Central and Southern America</t>
  </si>
  <si>
    <t>Europe: United Kingdom</t>
  </si>
  <si>
    <t>Europe: The rest of Europe</t>
  </si>
  <si>
    <t>In relationship</t>
  </si>
  <si>
    <t>Non-partnered</t>
  </si>
  <si>
    <t>Not stated</t>
  </si>
  <si>
    <t>01-Education and Training</t>
  </si>
  <si>
    <t>02-Professional, Scientific and Technical Services</t>
  </si>
  <si>
    <t>03-Health Care and Social Assistance</t>
  </si>
  <si>
    <t>04-Public Administration and Safety</t>
  </si>
  <si>
    <t>05-Manufacturing</t>
  </si>
  <si>
    <t>06-Accommodation and Food Services</t>
  </si>
  <si>
    <t>07-Arts and Recreation Services</t>
  </si>
  <si>
    <t>08-Agriculture, Forestry and Fishing</t>
  </si>
  <si>
    <t>09-Retail Trade</t>
  </si>
  <si>
    <t>10-Administrative and Support Services</t>
  </si>
  <si>
    <t>01-University Lecturers and Tutors</t>
  </si>
  <si>
    <t>02-Social Professionals</t>
  </si>
  <si>
    <t>03-General Practitioners and Resident Medical Officers</t>
  </si>
  <si>
    <t>04-Psychologists</t>
  </si>
  <si>
    <t>05-Chief Executives and Managing Directors</t>
  </si>
  <si>
    <t>06-Environmental Scientists</t>
  </si>
  <si>
    <t>07-Software and Applications Programmers</t>
  </si>
  <si>
    <t>08-Secondary School Teachers</t>
  </si>
  <si>
    <t>09-Intelligence and Policy Analysts</t>
  </si>
  <si>
    <t>10-General Clerks</t>
  </si>
  <si>
    <t>11-Specialist Physicians</t>
  </si>
  <si>
    <t>12-General Managers</t>
  </si>
  <si>
    <t>13-Management and Organisation Analysts</t>
  </si>
  <si>
    <t>14-Agricultural and Forestry Scientists</t>
  </si>
  <si>
    <t>15-Surgeons</t>
  </si>
  <si>
    <t>16-Other Medical Practitioners</t>
  </si>
  <si>
    <t>17-Policy and Planning Managers</t>
  </si>
  <si>
    <t>18-Civil Engineering Professionals</t>
  </si>
  <si>
    <t>19-Research and Development Managers</t>
  </si>
  <si>
    <t>20-Education Aides</t>
  </si>
  <si>
    <t>Employed full-time</t>
  </si>
  <si>
    <t>Employed part-time</t>
  </si>
  <si>
    <t>Unemployed</t>
  </si>
  <si>
    <t>Not in labour force</t>
  </si>
  <si>
    <t>Not elsewhere included</t>
  </si>
  <si>
    <t>Employer</t>
  </si>
  <si>
    <t>Employed by NZ universities (see Notes below)</t>
  </si>
  <si>
    <t>Yes</t>
  </si>
  <si>
    <t>No</t>
  </si>
  <si>
    <t>Income</t>
  </si>
  <si>
    <t>Loss</t>
  </si>
  <si>
    <t>Zero income</t>
  </si>
  <si>
    <t>Do not own or hold in family trust</t>
  </si>
  <si>
    <t>Living with extended family at the time of Census 2018</t>
  </si>
  <si>
    <t>Faculty groupings are based on enrolled subject from tertiary enrolment dataset in the IDI</t>
  </si>
  <si>
    <t>Faculty</t>
  </si>
  <si>
    <t>Enrolled subject</t>
  </si>
  <si>
    <t>Mathematics</t>
  </si>
  <si>
    <t>010101</t>
  </si>
  <si>
    <t>Statistics</t>
  </si>
  <si>
    <t>010103</t>
  </si>
  <si>
    <t>Mathematical Sciences nec, mixed or nfd</t>
  </si>
  <si>
    <t>010199</t>
  </si>
  <si>
    <t>Physics</t>
  </si>
  <si>
    <t>010301</t>
  </si>
  <si>
    <t>Astronomy</t>
  </si>
  <si>
    <t>010303</t>
  </si>
  <si>
    <t>Organic Chemistry</t>
  </si>
  <si>
    <t>010501</t>
  </si>
  <si>
    <t>Inorganic Chemistry</t>
  </si>
  <si>
    <t>010503</t>
  </si>
  <si>
    <t>Chemical Sciences nec, mixed or nfd</t>
  </si>
  <si>
    <t>010599</t>
  </si>
  <si>
    <t>Atmospheric Sciences</t>
  </si>
  <si>
    <t>010701</t>
  </si>
  <si>
    <t>Geology</t>
  </si>
  <si>
    <t>010703</t>
  </si>
  <si>
    <t>Geophysics</t>
  </si>
  <si>
    <t>010705</t>
  </si>
  <si>
    <t>Geochemistry</t>
  </si>
  <si>
    <t>010707</t>
  </si>
  <si>
    <t>Soil Science</t>
  </si>
  <si>
    <t>010709</t>
  </si>
  <si>
    <t>Hydrology</t>
  </si>
  <si>
    <t>010711</t>
  </si>
  <si>
    <t>Oceanography</t>
  </si>
  <si>
    <t>010713</t>
  </si>
  <si>
    <t>Earth Sciences nec, mixed or nfd</t>
  </si>
  <si>
    <t>010799</t>
  </si>
  <si>
    <t>Biochemistry and Cell Biology</t>
  </si>
  <si>
    <t>010901</t>
  </si>
  <si>
    <t>Botany</t>
  </si>
  <si>
    <t>010903</t>
  </si>
  <si>
    <t>Ecology and Evolution</t>
  </si>
  <si>
    <t>010905</t>
  </si>
  <si>
    <t>Marine Science</t>
  </si>
  <si>
    <t>010907</t>
  </si>
  <si>
    <t>Genetics</t>
  </si>
  <si>
    <t>010909</t>
  </si>
  <si>
    <t>Microbiology</t>
  </si>
  <si>
    <t>010911</t>
  </si>
  <si>
    <t>Human Biology</t>
  </si>
  <si>
    <t>010913</t>
  </si>
  <si>
    <t>Zoology</t>
  </si>
  <si>
    <t>010915</t>
  </si>
  <si>
    <t>Neuroscience</t>
  </si>
  <si>
    <t>010916</t>
  </si>
  <si>
    <t>Biological Sciences nec, mixed or nfd</t>
  </si>
  <si>
    <t>010999</t>
  </si>
  <si>
    <t>Medical Science</t>
  </si>
  <si>
    <t>019901</t>
  </si>
  <si>
    <t>Forensic Science</t>
  </si>
  <si>
    <t>019903</t>
  </si>
  <si>
    <t>Food Science and Biotechnology</t>
  </si>
  <si>
    <t>019905</t>
  </si>
  <si>
    <t>Pharmacology</t>
  </si>
  <si>
    <t>019907</t>
  </si>
  <si>
    <t>Laboratory Technology</t>
  </si>
  <si>
    <t>019909</t>
  </si>
  <si>
    <t>Natural and Physical Sciences nec, mixed or nfd</t>
  </si>
  <si>
    <t>019999</t>
  </si>
  <si>
    <t>Formal Language Theory</t>
  </si>
  <si>
    <t>020101</t>
  </si>
  <si>
    <t>Computer Applications and Programming</t>
  </si>
  <si>
    <t>020103</t>
  </si>
  <si>
    <t>Computational Theory</t>
  </si>
  <si>
    <t>020105</t>
  </si>
  <si>
    <t>Compiler Construction</t>
  </si>
  <si>
    <t>020107</t>
  </si>
  <si>
    <t>Algorithms</t>
  </si>
  <si>
    <t>020109</t>
  </si>
  <si>
    <t>Data Structures</t>
  </si>
  <si>
    <t>020111</t>
  </si>
  <si>
    <t>Networks and Communications</t>
  </si>
  <si>
    <t>020113</t>
  </si>
  <si>
    <t>Multimedia Computing Science</t>
  </si>
  <si>
    <t>020115</t>
  </si>
  <si>
    <t>Operating Systems</t>
  </si>
  <si>
    <t>020117</t>
  </si>
  <si>
    <t>Artificial Intelligence</t>
  </si>
  <si>
    <t>020119</t>
  </si>
  <si>
    <t>Computer Science nec, mixed or nfd</t>
  </si>
  <si>
    <t>020199</t>
  </si>
  <si>
    <t>Conceptual Modelling</t>
  </si>
  <si>
    <t>020301</t>
  </si>
  <si>
    <t>Database Management</t>
  </si>
  <si>
    <t>020303</t>
  </si>
  <si>
    <t>Systems Analysis and Design</t>
  </si>
  <si>
    <t>020305</t>
  </si>
  <si>
    <t>Decision Support Systems</t>
  </si>
  <si>
    <t>020307</t>
  </si>
  <si>
    <t>Information Systems nec, mixed or nfd</t>
  </si>
  <si>
    <t>020399</t>
  </si>
  <si>
    <t>Security Science</t>
  </si>
  <si>
    <t>029901</t>
  </si>
  <si>
    <t>Information Technology nec, mixed or nfd</t>
  </si>
  <si>
    <t>029999</t>
  </si>
  <si>
    <t>Manufacturing Engineering</t>
  </si>
  <si>
    <t>030101</t>
  </si>
  <si>
    <t>Printing</t>
  </si>
  <si>
    <t>030103</t>
  </si>
  <si>
    <t>Textile Making</t>
  </si>
  <si>
    <t>030105</t>
  </si>
  <si>
    <t>Garment Making</t>
  </si>
  <si>
    <t>030107</t>
  </si>
  <si>
    <t>Plastics Processing Technology</t>
  </si>
  <si>
    <t>030108</t>
  </si>
  <si>
    <t>Wood Machining and Turning</t>
  </si>
  <si>
    <t>030111</t>
  </si>
  <si>
    <t>Cabinet Making</t>
  </si>
  <si>
    <t>030113</t>
  </si>
  <si>
    <t>Furniture Upholstery and Renovation</t>
  </si>
  <si>
    <t>030115</t>
  </si>
  <si>
    <t>Manufacturing Engineering and Technology nec, mixed or nfd.</t>
  </si>
  <si>
    <t>030199</t>
  </si>
  <si>
    <t>Chemical Engineering</t>
  </si>
  <si>
    <t>030301</t>
  </si>
  <si>
    <t>Mining and Resources Engineering</t>
  </si>
  <si>
    <t>030303</t>
  </si>
  <si>
    <t>Wood Based Manufacturing</t>
  </si>
  <si>
    <t>030304</t>
  </si>
  <si>
    <t>Materials Engineering</t>
  </si>
  <si>
    <t>030305</t>
  </si>
  <si>
    <t>Food (excluding Seafood) Processing Technology</t>
  </si>
  <si>
    <t>030307</t>
  </si>
  <si>
    <t>Seafood Processing</t>
  </si>
  <si>
    <t>030308</t>
  </si>
  <si>
    <t>Process and Resources Engineering nec, mixed or nfd</t>
  </si>
  <si>
    <t>030399</t>
  </si>
  <si>
    <t>Automotive Engineering</t>
  </si>
  <si>
    <t>030501</t>
  </si>
  <si>
    <t>Vehicle Mechanics</t>
  </si>
  <si>
    <t>030503</t>
  </si>
  <si>
    <t>Automotive Electrics and Electronics</t>
  </si>
  <si>
    <t>030505</t>
  </si>
  <si>
    <t>Automotive Vehicle  Refinishing</t>
  </si>
  <si>
    <t>030507</t>
  </si>
  <si>
    <t>Automotive Body Construction</t>
  </si>
  <si>
    <t>030509</t>
  </si>
  <si>
    <t>Panel Beating</t>
  </si>
  <si>
    <t>030511</t>
  </si>
  <si>
    <t>Upholstery and Vehicle Trimming</t>
  </si>
  <si>
    <t>030513</t>
  </si>
  <si>
    <t>Automotive Vehicle Operations</t>
  </si>
  <si>
    <t>030515</t>
  </si>
  <si>
    <t>Automotive Engineering and Technology nec, mixed or nfd</t>
  </si>
  <si>
    <t>030599</t>
  </si>
  <si>
    <t>Mechanical Engineering</t>
  </si>
  <si>
    <t>030701</t>
  </si>
  <si>
    <t>Industrial Engineering</t>
  </si>
  <si>
    <t>030703</t>
  </si>
  <si>
    <t>Toolmaking</t>
  </si>
  <si>
    <t>030705</t>
  </si>
  <si>
    <t>Metal Fitting, Turning and Machining</t>
  </si>
  <si>
    <t>030707</t>
  </si>
  <si>
    <t>Sheetmetal Working</t>
  </si>
  <si>
    <t>030709</t>
  </si>
  <si>
    <t>Boiler-making and Welding</t>
  </si>
  <si>
    <t>030711</t>
  </si>
  <si>
    <t>Metal Casting and Pattern Making</t>
  </si>
  <si>
    <t>030713</t>
  </si>
  <si>
    <t>Precision Metalworking</t>
  </si>
  <si>
    <t>030715</t>
  </si>
  <si>
    <t>Plant and Machine Operations</t>
  </si>
  <si>
    <t>030717</t>
  </si>
  <si>
    <t>030799</t>
  </si>
  <si>
    <t>Construction Engineering</t>
  </si>
  <si>
    <t>030901</t>
  </si>
  <si>
    <t>Structural Engineering</t>
  </si>
  <si>
    <t>030903</t>
  </si>
  <si>
    <t>Building Services Engineering</t>
  </si>
  <si>
    <t>030905</t>
  </si>
  <si>
    <t>Water and Sanitary Engineering</t>
  </si>
  <si>
    <t>030907</t>
  </si>
  <si>
    <t>Transport Engineering</t>
  </si>
  <si>
    <t>030909</t>
  </si>
  <si>
    <t>Road Construction</t>
  </si>
  <si>
    <t>030910</t>
  </si>
  <si>
    <t>Geotechnical Engineering</t>
  </si>
  <si>
    <t>030911</t>
  </si>
  <si>
    <t>Ocean Engineering</t>
  </si>
  <si>
    <t>030913</t>
  </si>
  <si>
    <t>Civil Engineering nec, mixed or nfd</t>
  </si>
  <si>
    <t>030999</t>
  </si>
  <si>
    <t>Surveying</t>
  </si>
  <si>
    <t>031101</t>
  </si>
  <si>
    <t>Mapping Science</t>
  </si>
  <si>
    <t>031103</t>
  </si>
  <si>
    <t>Geomatic Engineering nec, mixed or nfd</t>
  </si>
  <si>
    <t>031199</t>
  </si>
  <si>
    <t>Electrical Engineering</t>
  </si>
  <si>
    <t>031301</t>
  </si>
  <si>
    <t>Electronic Engineering</t>
  </si>
  <si>
    <t>031303</t>
  </si>
  <si>
    <t>Computer Engineering</t>
  </si>
  <si>
    <t>031305</t>
  </si>
  <si>
    <t>Communications Technologies</t>
  </si>
  <si>
    <t>031307</t>
  </si>
  <si>
    <t>Communications Equipment Installation and Maintenance</t>
  </si>
  <si>
    <t>031309</t>
  </si>
  <si>
    <t>Power Line Installation and Maintenance</t>
  </si>
  <si>
    <t>031311</t>
  </si>
  <si>
    <t>Electrical Fitting, Electrical Mechanics</t>
  </si>
  <si>
    <t>031313</t>
  </si>
  <si>
    <t>Refrigeration, Heating and Air Conditioning</t>
  </si>
  <si>
    <t>031315</t>
  </si>
  <si>
    <t>Electronic Equipment Servicing</t>
  </si>
  <si>
    <t>031317</t>
  </si>
  <si>
    <t>Electrical and Electronic Engineering  and Technology nec, m</t>
  </si>
  <si>
    <t>031399</t>
  </si>
  <si>
    <t>Aerospace Engineering</t>
  </si>
  <si>
    <t>031501</t>
  </si>
  <si>
    <t>Aircraft Maintenance Engineering</t>
  </si>
  <si>
    <t>031503</t>
  </si>
  <si>
    <t>Aircraft Operation</t>
  </si>
  <si>
    <t>031505</t>
  </si>
  <si>
    <t>Air Traffic Control</t>
  </si>
  <si>
    <t>031507</t>
  </si>
  <si>
    <t>Aerospace Engineering and Technology nec, mixed or nfd</t>
  </si>
  <si>
    <t>031599</t>
  </si>
  <si>
    <t>Maritime Engineering</t>
  </si>
  <si>
    <t>031701</t>
  </si>
  <si>
    <t>Marine Construction</t>
  </si>
  <si>
    <t>031703</t>
  </si>
  <si>
    <t>Marine Craft Operation</t>
  </si>
  <si>
    <t>031705</t>
  </si>
  <si>
    <t>Maritime Engineering and Technology nec, mixed or nfd</t>
  </si>
  <si>
    <t>031799</t>
  </si>
  <si>
    <t>Environmental Engineering</t>
  </si>
  <si>
    <t>039901</t>
  </si>
  <si>
    <t>Biomedical Engineering</t>
  </si>
  <si>
    <t>039903</t>
  </si>
  <si>
    <t>Fire Technology and Rescue Services</t>
  </si>
  <si>
    <t>039905</t>
  </si>
  <si>
    <t>Rail Operations</t>
  </si>
  <si>
    <t>039907</t>
  </si>
  <si>
    <t>Cleaning</t>
  </si>
  <si>
    <t>039909</t>
  </si>
  <si>
    <t>Engineering and Related Technologies  nec, mixed or nfd</t>
  </si>
  <si>
    <t>039999</t>
  </si>
  <si>
    <t>Architecture</t>
  </si>
  <si>
    <t>040101</t>
  </si>
  <si>
    <t>Urban Design and Regional Planning</t>
  </si>
  <si>
    <t>040103</t>
  </si>
  <si>
    <t>Landscape Architecture</t>
  </si>
  <si>
    <t>040105</t>
  </si>
  <si>
    <t>Interior and Environmental Design</t>
  </si>
  <si>
    <t>040107</t>
  </si>
  <si>
    <t>Architecture and Urban Environment nec, mixed or nfd</t>
  </si>
  <si>
    <t>040199</t>
  </si>
  <si>
    <t>Building Science and Technology</t>
  </si>
  <si>
    <t>040301</t>
  </si>
  <si>
    <t>Building Construction Management</t>
  </si>
  <si>
    <t>040303</t>
  </si>
  <si>
    <t>Building Surveying (Inspection)</t>
  </si>
  <si>
    <t>040305</t>
  </si>
  <si>
    <t>040307</t>
  </si>
  <si>
    <t>Bricklaying and Stonemasonry</t>
  </si>
  <si>
    <t>040309</t>
  </si>
  <si>
    <t>Carpentry and Joinery</t>
  </si>
  <si>
    <t>040311</t>
  </si>
  <si>
    <t>Ceiling, Wall and Floor Fixing</t>
  </si>
  <si>
    <t>040313</t>
  </si>
  <si>
    <t>Roof Fixing</t>
  </si>
  <si>
    <t>040315</t>
  </si>
  <si>
    <t>Plastering</t>
  </si>
  <si>
    <t>040317</t>
  </si>
  <si>
    <t>Furnishing Installation</t>
  </si>
  <si>
    <t>040319</t>
  </si>
  <si>
    <t>Painting, Decorating, Sign Writing and Other Finishes</t>
  </si>
  <si>
    <t>040325</t>
  </si>
  <si>
    <t>040327</t>
  </si>
  <si>
    <t>Scaffolding and Rigging</t>
  </si>
  <si>
    <t>040329</t>
  </si>
  <si>
    <t>Building nec, mixed or nfd</t>
  </si>
  <si>
    <t>040399</t>
  </si>
  <si>
    <t>Agricultural Science</t>
  </si>
  <si>
    <t>050101</t>
  </si>
  <si>
    <t>Wool and Fibre Science</t>
  </si>
  <si>
    <t>050103</t>
  </si>
  <si>
    <t>Beekeeping</t>
  </si>
  <si>
    <t>050104</t>
  </si>
  <si>
    <t>Animal Husbandry</t>
  </si>
  <si>
    <t>050105</t>
  </si>
  <si>
    <t>Crop Production</t>
  </si>
  <si>
    <t>050106</t>
  </si>
  <si>
    <t>Equine Trades</t>
  </si>
  <si>
    <t>050108</t>
  </si>
  <si>
    <t>Wool and Fibre Harvesting</t>
  </si>
  <si>
    <t>050110</t>
  </si>
  <si>
    <t>General Land Skills</t>
  </si>
  <si>
    <t>050112</t>
  </si>
  <si>
    <t>Agriculture nec, mixed or nfd</t>
  </si>
  <si>
    <t>050199</t>
  </si>
  <si>
    <t>Horticulture</t>
  </si>
  <si>
    <t>050301</t>
  </si>
  <si>
    <t>Viticulture</t>
  </si>
  <si>
    <t>050303</t>
  </si>
  <si>
    <t>Forestry Studies</t>
  </si>
  <si>
    <t>050501</t>
  </si>
  <si>
    <t>Solid Wood Processing</t>
  </si>
  <si>
    <t>050502</t>
  </si>
  <si>
    <t>Aquaculture</t>
  </si>
  <si>
    <t>050701</t>
  </si>
  <si>
    <t>Seafood Harvesting (Fishing)</t>
  </si>
  <si>
    <t>050702</t>
  </si>
  <si>
    <t>Fisheries  Studies nec, mixed or nfd</t>
  </si>
  <si>
    <t>050799</t>
  </si>
  <si>
    <t>Land, Parks and Wildlife Management</t>
  </si>
  <si>
    <t>050901</t>
  </si>
  <si>
    <t>Environmental Sustainability</t>
  </si>
  <si>
    <t>050902</t>
  </si>
  <si>
    <t>Environmental Studies nec, mixed or nfd</t>
  </si>
  <si>
    <t>050999</t>
  </si>
  <si>
    <t>Pest and Weed Control</t>
  </si>
  <si>
    <t>059901</t>
  </si>
  <si>
    <t>Agriculture, Environmental and Related Studies nec, mixed or</t>
  </si>
  <si>
    <t>059999</t>
  </si>
  <si>
    <t>General Medicine</t>
  </si>
  <si>
    <t>060101</t>
  </si>
  <si>
    <t>Surgery</t>
  </si>
  <si>
    <t>060103</t>
  </si>
  <si>
    <t>Psychiatry</t>
  </si>
  <si>
    <t>060105</t>
  </si>
  <si>
    <t>Obstetrics and Gynaecology</t>
  </si>
  <si>
    <t>060107</t>
  </si>
  <si>
    <t>Paediatrics</t>
  </si>
  <si>
    <t>060109</t>
  </si>
  <si>
    <t>Anaesthesiology</t>
  </si>
  <si>
    <t>060111</t>
  </si>
  <si>
    <t>Pathology</t>
  </si>
  <si>
    <t>060113</t>
  </si>
  <si>
    <t>Internal Medicine</t>
  </si>
  <si>
    <t>060117</t>
  </si>
  <si>
    <t>General Practice Medicine</t>
  </si>
  <si>
    <t>060119</t>
  </si>
  <si>
    <t>Medical Studies nec, mixed or nfd</t>
  </si>
  <si>
    <t>060199</t>
  </si>
  <si>
    <t>Nursing</t>
  </si>
  <si>
    <t>060301</t>
  </si>
  <si>
    <t>Midwifery</t>
  </si>
  <si>
    <t>060303</t>
  </si>
  <si>
    <t>Health Care Assistant</t>
  </si>
  <si>
    <t>060308</t>
  </si>
  <si>
    <t>Nursing nec, mixed or nfd</t>
  </si>
  <si>
    <t>060399</t>
  </si>
  <si>
    <t>Pharmacy</t>
  </si>
  <si>
    <t>060501</t>
  </si>
  <si>
    <t>Dentistry</t>
  </si>
  <si>
    <t>060701</t>
  </si>
  <si>
    <t>Dental Hygiene and Therapy</t>
  </si>
  <si>
    <t>060704</t>
  </si>
  <si>
    <t>Dental Technology</t>
  </si>
  <si>
    <t>060705</t>
  </si>
  <si>
    <t>Dental Studies nec, mixed or nfd</t>
  </si>
  <si>
    <t>060799</t>
  </si>
  <si>
    <t>Optometry</t>
  </si>
  <si>
    <t>060901</t>
  </si>
  <si>
    <t>Optical Technology</t>
  </si>
  <si>
    <t>060903</t>
  </si>
  <si>
    <t>Optical Science nec, mixed or nfd</t>
  </si>
  <si>
    <t>060999</t>
  </si>
  <si>
    <t>Veterinary Science</t>
  </si>
  <si>
    <t>061101</t>
  </si>
  <si>
    <t>Veterinary Assisting</t>
  </si>
  <si>
    <t>061103</t>
  </si>
  <si>
    <t>Veterinary Studies nec, mixed or nfd</t>
  </si>
  <si>
    <t>061199</t>
  </si>
  <si>
    <t>Occupational Health and Safety</t>
  </si>
  <si>
    <t>061301</t>
  </si>
  <si>
    <t>Environmental Health</t>
  </si>
  <si>
    <t>061303</t>
  </si>
  <si>
    <t>061304</t>
  </si>
  <si>
    <t>Health Education,  Promotion, Counselling</t>
  </si>
  <si>
    <t>061307</t>
  </si>
  <si>
    <t>Community Health</t>
  </si>
  <si>
    <t>061309</t>
  </si>
  <si>
    <t>Epidemiology</t>
  </si>
  <si>
    <t>061311</t>
  </si>
  <si>
    <t>Public Health nec, mixed or nfd</t>
  </si>
  <si>
    <t>061399</t>
  </si>
  <si>
    <t>Medical Imaging Technology (Radiography) and Radiation Thera</t>
  </si>
  <si>
    <t>061501</t>
  </si>
  <si>
    <t>Physiotherapy</t>
  </si>
  <si>
    <t>061701</t>
  </si>
  <si>
    <t>Occupational Therapy</t>
  </si>
  <si>
    <t>061703</t>
  </si>
  <si>
    <t>Chiropractic and Osteopathy</t>
  </si>
  <si>
    <t>061705</t>
  </si>
  <si>
    <t>Speech Pathology</t>
  </si>
  <si>
    <t>061707</t>
  </si>
  <si>
    <t>Audiology</t>
  </si>
  <si>
    <t>061709</t>
  </si>
  <si>
    <t>Massage Therapy</t>
  </si>
  <si>
    <t>061711</t>
  </si>
  <si>
    <t>Podiatry</t>
  </si>
  <si>
    <t>061713</t>
  </si>
  <si>
    <t>Rehabilitation Therapies nec, mixed or nfd</t>
  </si>
  <si>
    <t>061799</t>
  </si>
  <si>
    <t>Naturopathy and Homeopathy</t>
  </si>
  <si>
    <t>061901</t>
  </si>
  <si>
    <t>Acupuncture</t>
  </si>
  <si>
    <t>061903</t>
  </si>
  <si>
    <t>Traditional Chinese Medicine</t>
  </si>
  <si>
    <t>061905</t>
  </si>
  <si>
    <t>Complementary Therapies nec, mixed or nfd</t>
  </si>
  <si>
    <t>061999</t>
  </si>
  <si>
    <t>Nutrition and Dietetics</t>
  </si>
  <si>
    <t>069901</t>
  </si>
  <si>
    <t>Human Movement and Sports Science</t>
  </si>
  <si>
    <t>069903</t>
  </si>
  <si>
    <t>Paramedical Studies</t>
  </si>
  <si>
    <t>069905</t>
  </si>
  <si>
    <t>First Aid</t>
  </si>
  <si>
    <t>069907</t>
  </si>
  <si>
    <t>Health nec, mixed or nfd</t>
  </si>
  <si>
    <t>069999</t>
  </si>
  <si>
    <t>Teacher Education: Early Childhood (Pre-Service)</t>
  </si>
  <si>
    <t>070101</t>
  </si>
  <si>
    <t>Teacher Education: Primary (Pre-Service)</t>
  </si>
  <si>
    <t>070103</t>
  </si>
  <si>
    <t>Teacher Education: Secondary (Pre-Service)</t>
  </si>
  <si>
    <t>070105</t>
  </si>
  <si>
    <t>Teacher Education:  Tertiary</t>
  </si>
  <si>
    <t>070106</t>
  </si>
  <si>
    <t>Teacher Education: General (Pre-Service)</t>
  </si>
  <si>
    <t>070108</t>
  </si>
  <si>
    <t>Teacher Education: Special Education</t>
  </si>
  <si>
    <t>070113</t>
  </si>
  <si>
    <t>English Language Teaching(ESOL/EFL)</t>
  </si>
  <si>
    <t>070115</t>
  </si>
  <si>
    <t>070116</t>
  </si>
  <si>
    <t>Bilingual Early Childhood Teacher Training (Pre-Service)</t>
  </si>
  <si>
    <t>070118</t>
  </si>
  <si>
    <t>Immersion Early Childhood Teacher Training (Pre-Service)</t>
  </si>
  <si>
    <t>070120</t>
  </si>
  <si>
    <t>Bilingual Primary Teacher Training (Pre-Service)</t>
  </si>
  <si>
    <t>070122</t>
  </si>
  <si>
    <t>Immersion Primary Teacher Training (Pre-Service)</t>
  </si>
  <si>
    <t>070124</t>
  </si>
  <si>
    <t>Teacher Professional Development</t>
  </si>
  <si>
    <t>070130</t>
  </si>
  <si>
    <t>Teacher Education nec, mixed or nfd</t>
  </si>
  <si>
    <t>070199</t>
  </si>
  <si>
    <t>Curriculum Studies</t>
  </si>
  <si>
    <t>070301</t>
  </si>
  <si>
    <t>Education Studies</t>
  </si>
  <si>
    <t>070303</t>
  </si>
  <si>
    <t>Education nec, mixed or nfd</t>
  </si>
  <si>
    <t>079999</t>
  </si>
  <si>
    <t>Accounting</t>
  </si>
  <si>
    <t>080101</t>
  </si>
  <si>
    <t>Accountancy nec, mixed or nfd</t>
  </si>
  <si>
    <t>080199</t>
  </si>
  <si>
    <t>Business Management</t>
  </si>
  <si>
    <t>080301</t>
  </si>
  <si>
    <t>Human Resource Management</t>
  </si>
  <si>
    <t>080303</t>
  </si>
  <si>
    <t>Personal Management Training</t>
  </si>
  <si>
    <t>080305</t>
  </si>
  <si>
    <t>Organisation Management</t>
  </si>
  <si>
    <t>080307</t>
  </si>
  <si>
    <t>Industrial Relations</t>
  </si>
  <si>
    <t>080309</t>
  </si>
  <si>
    <t>International Business</t>
  </si>
  <si>
    <t>080311</t>
  </si>
  <si>
    <t>Education Administration</t>
  </si>
  <si>
    <t>080312</t>
  </si>
  <si>
    <t>Public and Health Care Administration</t>
  </si>
  <si>
    <t>080313</t>
  </si>
  <si>
    <t>Project Management</t>
  </si>
  <si>
    <t>080315</t>
  </si>
  <si>
    <t>Quality Management</t>
  </si>
  <si>
    <t>080317</t>
  </si>
  <si>
    <t>Hospitality Management</t>
  </si>
  <si>
    <t>080319</t>
  </si>
  <si>
    <t>Farm Management and Agribusiness</t>
  </si>
  <si>
    <t>080321</t>
  </si>
  <si>
    <t>Tourism Management</t>
  </si>
  <si>
    <t>080323</t>
  </si>
  <si>
    <t>Business and Management nec, mixed or nfd</t>
  </si>
  <si>
    <t>080399</t>
  </si>
  <si>
    <t>Sales</t>
  </si>
  <si>
    <t>080501</t>
  </si>
  <si>
    <t>Real Estate</t>
  </si>
  <si>
    <t>080503</t>
  </si>
  <si>
    <t>Marketing</t>
  </si>
  <si>
    <t>080505</t>
  </si>
  <si>
    <t>Advertising</t>
  </si>
  <si>
    <t>080507</t>
  </si>
  <si>
    <t>Public Relations</t>
  </si>
  <si>
    <t>080509</t>
  </si>
  <si>
    <t>Sales and Marketing nec, mixed or nfd</t>
  </si>
  <si>
    <t>080599</t>
  </si>
  <si>
    <t>Tourism Studies</t>
  </si>
  <si>
    <t>080701</t>
  </si>
  <si>
    <t>General Office Administration</t>
  </si>
  <si>
    <t>080901</t>
  </si>
  <si>
    <t>Text and Information Processing</t>
  </si>
  <si>
    <t>080904</t>
  </si>
  <si>
    <t>Office Administration nec, mixed or nfd</t>
  </si>
  <si>
    <t>080999</t>
  </si>
  <si>
    <t>Banking and Finance</t>
  </si>
  <si>
    <t>081101</t>
  </si>
  <si>
    <t>Insurance and Actuarial Studies</t>
  </si>
  <si>
    <t>081103</t>
  </si>
  <si>
    <t>Investment and Securities</t>
  </si>
  <si>
    <t>081105</t>
  </si>
  <si>
    <t>Banking, Finance and Related Fields nec, mixed or nfd</t>
  </si>
  <si>
    <t>081199</t>
  </si>
  <si>
    <t>Purchasing, Warehousing and Distribution</t>
  </si>
  <si>
    <t>089901</t>
  </si>
  <si>
    <t>Valuation</t>
  </si>
  <si>
    <t>089903</t>
  </si>
  <si>
    <t>e-Commerce</t>
  </si>
  <si>
    <t>089905</t>
  </si>
  <si>
    <t>Management and Commerce nec, mixed or nfd</t>
  </si>
  <si>
    <t>089999</t>
  </si>
  <si>
    <t>Political Science</t>
  </si>
  <si>
    <t>090101</t>
  </si>
  <si>
    <t>Policy Studies</t>
  </si>
  <si>
    <t>090103</t>
  </si>
  <si>
    <t>Sociology</t>
  </si>
  <si>
    <t>090301</t>
  </si>
  <si>
    <t>Anthropology</t>
  </si>
  <si>
    <t>090303</t>
  </si>
  <si>
    <t>History</t>
  </si>
  <si>
    <t>090305</t>
  </si>
  <si>
    <t>Art History</t>
  </si>
  <si>
    <t>090306</t>
  </si>
  <si>
    <t>Archaeology</t>
  </si>
  <si>
    <t>090307</t>
  </si>
  <si>
    <t>Classics</t>
  </si>
  <si>
    <t>090308</t>
  </si>
  <si>
    <t>Human Geography</t>
  </si>
  <si>
    <t>090309</t>
  </si>
  <si>
    <t>090314</t>
  </si>
  <si>
    <t>Women's Studies</t>
  </si>
  <si>
    <t>090316</t>
  </si>
  <si>
    <t>Studies in Human Society nec, mixed or nfd</t>
  </si>
  <si>
    <t>090399</t>
  </si>
  <si>
    <t>Social Work</t>
  </si>
  <si>
    <t>090501</t>
  </si>
  <si>
    <t>Children's Services</t>
  </si>
  <si>
    <t>090502</t>
  </si>
  <si>
    <t>Nannying and Early Childhood Care</t>
  </si>
  <si>
    <t>090503</t>
  </si>
  <si>
    <t>Youth Work</t>
  </si>
  <si>
    <t>090505</t>
  </si>
  <si>
    <t>Support for the Older Person</t>
  </si>
  <si>
    <t>090507</t>
  </si>
  <si>
    <t>Care for People with Disabilities</t>
  </si>
  <si>
    <t>090509</t>
  </si>
  <si>
    <t>Community Client Care</t>
  </si>
  <si>
    <t>090511</t>
  </si>
  <si>
    <t>Counselling</t>
  </si>
  <si>
    <t>090513</t>
  </si>
  <si>
    <t>Welfare Studies</t>
  </si>
  <si>
    <t>090515</t>
  </si>
  <si>
    <t>Human Welfare Studies and Services nec, mixed or nfd</t>
  </si>
  <si>
    <t>090599</t>
  </si>
  <si>
    <t>Psychology</t>
  </si>
  <si>
    <t>090701</t>
  </si>
  <si>
    <t>Behavioural Science nec, mixed or nfd</t>
  </si>
  <si>
    <t>090799</t>
  </si>
  <si>
    <t>Business and Commercial Law</t>
  </si>
  <si>
    <t>090901</t>
  </si>
  <si>
    <t>Constitutional Law</t>
  </si>
  <si>
    <t>090903</t>
  </si>
  <si>
    <t>Criminal Law</t>
  </si>
  <si>
    <t>090905</t>
  </si>
  <si>
    <t>Family Law</t>
  </si>
  <si>
    <t>090907</t>
  </si>
  <si>
    <t>International Law</t>
  </si>
  <si>
    <t>090909</t>
  </si>
  <si>
    <t>Taxation Law</t>
  </si>
  <si>
    <t>090911</t>
  </si>
  <si>
    <t>Legal Practice</t>
  </si>
  <si>
    <t>090913</t>
  </si>
  <si>
    <t>Law nec, mixed or nfd</t>
  </si>
  <si>
    <t>090999</t>
  </si>
  <si>
    <t>Justice Administration</t>
  </si>
  <si>
    <t>091101</t>
  </si>
  <si>
    <t>Legal Studies</t>
  </si>
  <si>
    <t>091103</t>
  </si>
  <si>
    <t>Police Studies</t>
  </si>
  <si>
    <t>091105</t>
  </si>
  <si>
    <t>Justice and Law Enforcement nec, mixed or nfd</t>
  </si>
  <si>
    <t>091199</t>
  </si>
  <si>
    <t>Librarianship and Information Management</t>
  </si>
  <si>
    <t>091301</t>
  </si>
  <si>
    <t>Curatorial Studies</t>
  </si>
  <si>
    <t>091303</t>
  </si>
  <si>
    <t>English Language</t>
  </si>
  <si>
    <t>091501</t>
  </si>
  <si>
    <t>091502</t>
  </si>
  <si>
    <t>Foreign Languages</t>
  </si>
  <si>
    <t>091504</t>
  </si>
  <si>
    <t>English for Speakers of Other Languages</t>
  </si>
  <si>
    <t>091506</t>
  </si>
  <si>
    <t>Translating and Interpreting</t>
  </si>
  <si>
    <t>091519</t>
  </si>
  <si>
    <t>Linguistics</t>
  </si>
  <si>
    <t>091521</t>
  </si>
  <si>
    <t>Literature</t>
  </si>
  <si>
    <t>091523</t>
  </si>
  <si>
    <t>Language and Literature nec, mixed or nfd</t>
  </si>
  <si>
    <t>091599</t>
  </si>
  <si>
    <t>Philosophy</t>
  </si>
  <si>
    <t>091701</t>
  </si>
  <si>
    <t>Religious Studies</t>
  </si>
  <si>
    <t>091703</t>
  </si>
  <si>
    <t>Economics</t>
  </si>
  <si>
    <t>091901</t>
  </si>
  <si>
    <t>Econometrics</t>
  </si>
  <si>
    <t>091903</t>
  </si>
  <si>
    <t>Sport and Recreation Activities</t>
  </si>
  <si>
    <t>092101</t>
  </si>
  <si>
    <t>Sports Coaching, Playing, Officiating and Instructing</t>
  </si>
  <si>
    <t>092103</t>
  </si>
  <si>
    <t>Sport and Recreation nec, mixed or nfd</t>
  </si>
  <si>
    <t>092199</t>
  </si>
  <si>
    <t>Community, Whanau, Family and Consumer Studies</t>
  </si>
  <si>
    <t>099901</t>
  </si>
  <si>
    <t>Cultural Studies</t>
  </si>
  <si>
    <t>099902</t>
  </si>
  <si>
    <t>Criminology</t>
  </si>
  <si>
    <t>099903</t>
  </si>
  <si>
    <t>Security Services</t>
  </si>
  <si>
    <t>099905</t>
  </si>
  <si>
    <t>Society and Culture nec, mixed or nfd</t>
  </si>
  <si>
    <t>099999</t>
  </si>
  <si>
    <t>Music</t>
  </si>
  <si>
    <t>Drama and Theatre Studies</t>
  </si>
  <si>
    <t>Dance</t>
  </si>
  <si>
    <t>Performing Arts nec, mixed or nfd</t>
  </si>
  <si>
    <t>Fine Arts</t>
  </si>
  <si>
    <t>Photography</t>
  </si>
  <si>
    <t>Crafts</t>
  </si>
  <si>
    <t>Jewellery Making</t>
  </si>
  <si>
    <t>Floristry</t>
  </si>
  <si>
    <t>Visual Arts and Crafts nec, mixed or nfd</t>
  </si>
  <si>
    <t>Graphic Arts and Design Studies</t>
  </si>
  <si>
    <t>Textile Design</t>
  </si>
  <si>
    <t>Fashion Design</t>
  </si>
  <si>
    <t>Graphic and Design Studies nec, mixed or nfd</t>
  </si>
  <si>
    <t>Audio Visual Studies</t>
  </si>
  <si>
    <t>Journalism, Communication and Media Studies</t>
  </si>
  <si>
    <t>Written Communication</t>
  </si>
  <si>
    <t>Verbal Communication</t>
  </si>
  <si>
    <t>Multimedia Studies</t>
  </si>
  <si>
    <t>Communication and Media Studies nec, mixed or nfd</t>
  </si>
  <si>
    <t>Creative Arts nec, mixed or nfd</t>
  </si>
  <si>
    <t>Hospitality</t>
  </si>
  <si>
    <t>Food and Beverage Service</t>
  </si>
  <si>
    <t>Butchery</t>
  </si>
  <si>
    <t>Baking and Pastry Making</t>
  </si>
  <si>
    <t>Cookery</t>
  </si>
  <si>
    <t>Food Hygiene</t>
  </si>
  <si>
    <t>Food and Hospitality nec, mixed or nfd</t>
  </si>
  <si>
    <t>Beauty Therapy</t>
  </si>
  <si>
    <t>Hairdressing</t>
  </si>
  <si>
    <t>Personal Services nec, mixed or nfd</t>
  </si>
  <si>
    <t>Unknown/Missing</t>
  </si>
  <si>
    <t>General Primary and Secondary Education</t>
  </si>
  <si>
    <t>Literacy and Numeracy Programmes</t>
  </si>
  <si>
    <t>Learning Skills Programmes</t>
  </si>
  <si>
    <t>General Education Programmes nec, mixed or nfd</t>
  </si>
  <si>
    <t>Social and Interpersonal Skills Programmes</t>
  </si>
  <si>
    <t>Life Skills</t>
  </si>
  <si>
    <t>Family/Whanau Education</t>
  </si>
  <si>
    <t>Social Skills Programmes nec, mixed or nfd</t>
  </si>
  <si>
    <t>Career Development Programmes</t>
  </si>
  <si>
    <t>Job Search Skills Programmes</t>
  </si>
  <si>
    <t>Work Practices Programmes</t>
  </si>
  <si>
    <t>Employment Skills Programmes nec, mixed or nfd</t>
  </si>
  <si>
    <t>Mixed Field Programmes nec, mixed or nfd</t>
  </si>
  <si>
    <t>Grouping</t>
  </si>
  <si>
    <t>Visa stream</t>
  </si>
  <si>
    <t>WK_WTR</t>
  </si>
  <si>
    <t>BUSINESS/SKILLED</t>
  </si>
  <si>
    <t>ENTREPRENEUR CATEGORY</t>
  </si>
  <si>
    <t>GENERAL SKILLS</t>
  </si>
  <si>
    <t>INVESTOR CATEGORY</t>
  </si>
  <si>
    <t>RESIDENCE FROM WORK</t>
  </si>
  <si>
    <t>SKILLED MIGRANT</t>
  </si>
  <si>
    <t>WORK</t>
  </si>
  <si>
    <t>WORK TO RESIDENCE</t>
  </si>
  <si>
    <t>Skilled work visa</t>
  </si>
  <si>
    <t>WK_SKILL</t>
  </si>
  <si>
    <t>SKILLED WORK</t>
  </si>
  <si>
    <t>Work visa based on relationship</t>
  </si>
  <si>
    <t>WK_REL</t>
  </si>
  <si>
    <t>RELATIONSHIP</t>
  </si>
  <si>
    <t>WK_POST</t>
  </si>
  <si>
    <t>JOB SEARCH</t>
  </si>
  <si>
    <t>Other work visa</t>
  </si>
  <si>
    <t>WORK_OTH</t>
  </si>
  <si>
    <t>APPROVED IN PRINCIPLE HUMANITARIAN</t>
  </si>
  <si>
    <t>LTBV/INVESTOR</t>
  </si>
  <si>
    <t>OTHER</t>
  </si>
  <si>
    <t>SECTION 61</t>
  </si>
  <si>
    <t>Working for holidays visa</t>
  </si>
  <si>
    <t>WK_HOL</t>
  </si>
  <si>
    <t>WORKING HOLIDAY</t>
  </si>
  <si>
    <t>Visitor's visa</t>
  </si>
  <si>
    <t>VIS</t>
  </si>
  <si>
    <t>LIMITED PURPOSE</t>
  </si>
  <si>
    <t>VISTOR‘S</t>
  </si>
  <si>
    <t>BUSINESS</t>
  </si>
  <si>
    <t>GENERAL VISTOR</t>
  </si>
  <si>
    <t>GROUP VISA</t>
  </si>
  <si>
    <t>MEDICAL</t>
  </si>
  <si>
    <t>SECTION61</t>
  </si>
  <si>
    <t>Student Visa</t>
  </si>
  <si>
    <t>STU</t>
  </si>
  <si>
    <t>STUDENT</t>
  </si>
  <si>
    <t>FEE PAYING</t>
  </si>
  <si>
    <t>SCHOLARSHIP</t>
  </si>
  <si>
    <t>Returning resident</t>
  </si>
  <si>
    <t>RS_RET</t>
  </si>
  <si>
    <t>RETURNING RESIDENT</t>
  </si>
  <si>
    <t>VARIATION OF TRAVEL CONDITIONS</t>
  </si>
  <si>
    <t>Residency visa on humanitarian grounds</t>
  </si>
  <si>
    <t>RS_HUM</t>
  </si>
  <si>
    <t>INTERNATIONAL/HUMANITARIAN</t>
  </si>
  <si>
    <t>HUMANITARIAN</t>
  </si>
  <si>
    <t>RE_REL</t>
  </si>
  <si>
    <t>UNCAPPED FAMILY SPONSORED STREAM</t>
  </si>
  <si>
    <t>DE FACTO</t>
  </si>
  <si>
    <t>MARRIAGE</t>
  </si>
  <si>
    <t>PARENT RETIREMENT</t>
  </si>
  <si>
    <t>PARTNERSHIP</t>
  </si>
  <si>
    <t>Temporary transfers</t>
  </si>
  <si>
    <t>TRAN</t>
  </si>
  <si>
    <t>TRANSFERS</t>
  </si>
  <si>
    <t>TEM</t>
  </si>
  <si>
    <t>TRANSIT</t>
  </si>
  <si>
    <t>RS_app_Declined</t>
  </si>
  <si>
    <t>S</t>
  </si>
  <si>
    <t>Key notes:</t>
  </si>
  <si>
    <t>High level of service use</t>
  </si>
  <si>
    <t>Total population</t>
  </si>
  <si>
    <t>Under 24</t>
  </si>
  <si>
    <t>Ages 35-44</t>
  </si>
  <si>
    <t>Ages  45-54</t>
  </si>
  <si>
    <t xml:space="preserve">Enrolment year </t>
  </si>
  <si>
    <t>Full-time full year</t>
  </si>
  <si>
    <t>Full-time part year</t>
  </si>
  <si>
    <t>Part-time full year</t>
  </si>
  <si>
    <t>Part-time part year</t>
  </si>
  <si>
    <t>Enrolled faculty</t>
  </si>
  <si>
    <t xml:space="preserve">Employed </t>
  </si>
  <si>
    <t>Not employed</t>
  </si>
  <si>
    <t>na</t>
  </si>
  <si>
    <t xml:space="preserve">CPI adjusted annual income </t>
  </si>
  <si>
    <t xml:space="preserve">5,000-10,000 NZD </t>
  </si>
  <si>
    <t xml:space="preserve">10,000-20,000 NZD </t>
  </si>
  <si>
    <t xml:space="preserve">20,000-30,000 NZD </t>
  </si>
  <si>
    <t xml:space="preserve">30,000-50,000 NZD </t>
  </si>
  <si>
    <t xml:space="preserve">50,000-75,000 NZD </t>
  </si>
  <si>
    <t xml:space="preserve">75,000-100,000 NZD </t>
  </si>
  <si>
    <t>100,000  NZD and above</t>
  </si>
  <si>
    <t>Industry of employment</t>
  </si>
  <si>
    <t>Education and Training</t>
  </si>
  <si>
    <t>Health Care and Social Assistance</t>
  </si>
  <si>
    <t>Manufacturing</t>
  </si>
  <si>
    <t>Other industries</t>
  </si>
  <si>
    <t>Professional, Scientific and Technical Services</t>
  </si>
  <si>
    <t>Public Administration and Safety</t>
  </si>
  <si>
    <t>Sector of employment</t>
  </si>
  <si>
    <t>Non-financial corporations</t>
  </si>
  <si>
    <t>Financial corporations</t>
  </si>
  <si>
    <t>General government</t>
  </si>
  <si>
    <t>Private non-profit organisations</t>
  </si>
  <si>
    <t>GRADUATE PROFILES AND  OUTCOMES</t>
  </si>
  <si>
    <t xml:space="preserve">ALL ENROLLED STUDENTS </t>
  </si>
  <si>
    <t>MENTAL HEALTH SERVICE USE AMONG STUDENTS</t>
  </si>
  <si>
    <t>OUTCOMES OF DOCTORATE DEGREE HOLDERS FROM CENSUS 2018</t>
  </si>
  <si>
    <t xml:space="preserve">Tertiary enrolment data </t>
  </si>
  <si>
    <t>OUTCOMES FROM CENSUS 2018</t>
  </si>
  <si>
    <t>Sheet in this Excel workbook</t>
  </si>
  <si>
    <t>CENSUS_2018</t>
  </si>
  <si>
    <t xml:space="preserve">Temporary transit visa </t>
  </si>
  <si>
    <t>Description of grouping</t>
  </si>
  <si>
    <t>Visa sub stream</t>
  </si>
  <si>
    <t>Nga Mahi a Rehia (Māori Performing Arts)</t>
  </si>
  <si>
    <t>Mana Whakairo (Māori Carving)</t>
  </si>
  <si>
    <t>Nga Mahi a te Whare Pora (Māori Weaving)</t>
  </si>
  <si>
    <t>Mechanical and Industrial Engineering &amp; Technology nec, mixed</t>
  </si>
  <si>
    <t>Hauora (Māori Health)</t>
  </si>
  <si>
    <t>Te Matauranga Māori me te Whakangungu (Māori Education)</t>
  </si>
  <si>
    <t>Tikanga - Māori Customs</t>
  </si>
  <si>
    <t>Te Reo Māori</t>
  </si>
  <si>
    <t>Employment status</t>
  </si>
  <si>
    <t>Main employer</t>
  </si>
  <si>
    <t>NZ universities</t>
  </si>
  <si>
    <t>%</t>
  </si>
  <si>
    <t>Industries of employment</t>
  </si>
  <si>
    <t>Sectors of employment</t>
  </si>
  <si>
    <t>DOM.GRAD.UNI.EMP</t>
  </si>
  <si>
    <t>MAORI.GRAD.EMP</t>
  </si>
  <si>
    <t>PACIFIC.GRAD.EMP</t>
  </si>
  <si>
    <t>Graduates in the workforce (N) and as % of total cohort</t>
  </si>
  <si>
    <t>CPI adjusted income for employed and as % of employed</t>
  </si>
  <si>
    <t xml:space="preserve">Graduates in the workforce (N) </t>
  </si>
  <si>
    <t>MAORI.GRAD.UNI.EMP</t>
  </si>
  <si>
    <t>PACIFIC.GRAD.UNI.EMP</t>
  </si>
  <si>
    <t>PROFILE OF GRADUATE COHORTS AND DURATION OF DOCTORATE STUDIES</t>
  </si>
  <si>
    <t>EMPLOYMENT OUTCOMES OF DOCTORATE GRADUATES WHO WORK FOR UNIVERSITIES</t>
  </si>
  <si>
    <t>VISA PATHWAYS OF INTERNATIONAL GRADUATES</t>
  </si>
  <si>
    <t>Counts less than 3 or 0 are supressed ('s')</t>
  </si>
  <si>
    <t>Counts less than 6 or 0 are supressed ('s')</t>
  </si>
  <si>
    <t>Appendix 1</t>
  </si>
  <si>
    <t>Visa groupings based on visa steam and substream</t>
  </si>
  <si>
    <t>Appendix 2</t>
  </si>
  <si>
    <t>Building Construction Economics (including Quantity Surveying</t>
  </si>
  <si>
    <t>Plumbing, Gas fitting and Drain laying</t>
  </si>
  <si>
    <t>Didn’t use any Mental Health services</t>
  </si>
  <si>
    <t>High level service use</t>
  </si>
  <si>
    <t>Low level service use</t>
  </si>
  <si>
    <t>Domestic doctorate enrolments 2000–2020</t>
  </si>
  <si>
    <t xml:space="preserve">In a given year, multiple cohorts of doctorate students are enrolled and progressing though different stages of their studies. </t>
  </si>
  <si>
    <t>Total domestic doctorate enrolments</t>
  </si>
  <si>
    <t>First-time/commencing enrolments</t>
  </si>
  <si>
    <t>Age at first doctorate enrolment</t>
  </si>
  <si>
    <t>20–25 yrs</t>
  </si>
  <si>
    <t>25–29 yrs</t>
  </si>
  <si>
    <t>30–34 yrs</t>
  </si>
  <si>
    <t>35–45 yrs</t>
  </si>
  <si>
    <t>Age at first doctorate enrolment (distribution measures)</t>
  </si>
  <si>
    <t>Last known tertiary qualification attained before doctorate enrolment</t>
  </si>
  <si>
    <t>This is based on previous activity reported when enrolled into doctorate programme.</t>
  </si>
  <si>
    <t>This table presents the entire population of enrolled doctorate students regardless of the stage of their study. For first-year/commencing students, see tables COM.1–COM.4</t>
  </si>
  <si>
    <t>Māori doctorate enrolments 2000–2020</t>
  </si>
  <si>
    <t>Total Māori doctorate enrolments</t>
  </si>
  <si>
    <t>Integrated Data Infrastructure (IDI), Stats NZ. Tertiary enrolment tables 2000–2020</t>
  </si>
  <si>
    <t>Pacific doctorate enrolments 2000–2020</t>
  </si>
  <si>
    <t>Total Pacific doctorate enrolments</t>
  </si>
  <si>
    <t>International doctorate enrolments 2000–2020</t>
  </si>
  <si>
    <t>Total doctorate enrolments</t>
  </si>
  <si>
    <t>Region of country of origin</t>
  </si>
  <si>
    <t>North America: US</t>
  </si>
  <si>
    <t>Northern America: excluding US</t>
  </si>
  <si>
    <t xml:space="preserve">This is the study load in enrolled year. Doctorate students can start or terminate their studies anytime during the year. </t>
  </si>
  <si>
    <t>This is the study load in enrolled year. Doctorate student can start or terminate their studies anytime during the year.</t>
  </si>
  <si>
    <t>This is the study load in enrolled year. Doctorate students can start or terminate their studies anytime during the year.</t>
  </si>
  <si>
    <t>First-year domestic doctorate enrolments 2000–2020</t>
  </si>
  <si>
    <t xml:space="preserve">This table presents only first-year/commencing students who started doctorate or higher or named doctorate programmes by commencing year. </t>
  </si>
  <si>
    <t>For all enrolments (first-year and returning enrolments), see tables ENR.1–ENR.4</t>
  </si>
  <si>
    <t>Total first-year domestic doctorate enrolments</t>
  </si>
  <si>
    <t>First-year Māori doctorate enrolments 2000–2020</t>
  </si>
  <si>
    <t>This table presents only first-year/commencing students who started doctorate or higher or named doctorate programmes by commencing year.</t>
  </si>
  <si>
    <t>First year of doctorate (Commencing year)</t>
  </si>
  <si>
    <t>First year of doctorate (commencing year)</t>
  </si>
  <si>
    <t>First-year Pacific doctorate enrolments 2000–2020</t>
  </si>
  <si>
    <t>Mental health service use among domestic doctorate students by enrolled year (2010–2019)</t>
  </si>
  <si>
    <t>Total domestic doctorate completions</t>
  </si>
  <si>
    <t>Any use of mental health services</t>
  </si>
  <si>
    <t>Māori (based on prioritised ethnicity)</t>
  </si>
  <si>
    <t>Pacific (based on prioritised ethnicity)</t>
  </si>
  <si>
    <t>Asian (based on prioritised ethnicity)</t>
  </si>
  <si>
    <t>Other ethnic (based on prioritised ethnicity)</t>
  </si>
  <si>
    <t>Age is calculated at first enrolment into doctorate programme</t>
  </si>
  <si>
    <t>Ages 55 and above</t>
  </si>
  <si>
    <t>Integrated Data Infrastructure (IDI), Stats NZ. Tertiary enrolment tables 2000–2020 linked to health data (hospitalisations, pharmaceuticals, lab test results, PRIMHD data) and MSD data</t>
  </si>
  <si>
    <r>
      <t>1. S</t>
    </r>
    <r>
      <rPr>
        <sz val="9.5"/>
        <color rgb="FF000000"/>
        <rFont val="Calibri"/>
        <family val="2"/>
        <scheme val="minor"/>
      </rPr>
      <t>pecialist mental health services provided by secondary and tertiary providers (public hospitals, publicly funded mental health specialist teams, etc).</t>
    </r>
  </si>
  <si>
    <r>
      <t xml:space="preserve">2. </t>
    </r>
    <r>
      <rPr>
        <sz val="9"/>
        <color rgb="FF000000"/>
        <rFont val="Calibri"/>
        <family val="2"/>
        <scheme val="minor"/>
      </rPr>
      <t>Medications dispensed by primary health providers to treat mental health conditions.</t>
    </r>
  </si>
  <si>
    <r>
      <t xml:space="preserve">4. </t>
    </r>
    <r>
      <rPr>
        <sz val="9"/>
        <color rgb="FF000000"/>
        <rFont val="Calibri"/>
        <family val="2"/>
        <scheme val="minor"/>
      </rPr>
      <t>Medical lab test results that suggest mental health conditions.</t>
    </r>
  </si>
  <si>
    <r>
      <t xml:space="preserve">• </t>
    </r>
    <r>
      <rPr>
        <sz val="9.5"/>
        <color rgb="FF000000"/>
        <rFont val="Calibri"/>
        <family val="2"/>
        <scheme val="minor"/>
      </rPr>
      <t>University counsellors are considered community-based health care providers that work alongside primary health care providers (university GPs).</t>
    </r>
  </si>
  <si>
    <r>
      <t xml:space="preserve">• </t>
    </r>
    <r>
      <rPr>
        <sz val="9.5"/>
        <color rgb="FF000000"/>
        <rFont val="Calibri"/>
        <family val="2"/>
        <scheme val="minor"/>
      </rPr>
      <t>Medications dispensed by university GPs to treat mental health conditions are captured and included in our measure.</t>
    </r>
  </si>
  <si>
    <r>
      <t xml:space="preserve">• </t>
    </r>
    <r>
      <rPr>
        <sz val="9.5"/>
        <color rgb="FF000000"/>
        <rFont val="Calibri"/>
        <family val="2"/>
        <scheme val="minor"/>
      </rPr>
      <t>Private hospitalisation data is incomplete and therefore not included.</t>
    </r>
  </si>
  <si>
    <r>
      <t xml:space="preserve">• </t>
    </r>
    <r>
      <rPr>
        <sz val="9.5"/>
        <color rgb="FF000000"/>
        <rFont val="Calibri"/>
        <family val="2"/>
        <scheme val="minor"/>
      </rPr>
      <t>Private mental health specialist services are not included. MOH does not collect information on private mental health specialist service providers.</t>
    </r>
  </si>
  <si>
    <t>With the data available, we are able to measure:</t>
  </si>
  <si>
    <r>
      <t xml:space="preserve">• </t>
    </r>
    <r>
      <rPr>
        <b/>
        <sz val="9.5"/>
        <color rgb="FF000000"/>
        <rFont val="Calibri"/>
        <family val="2"/>
        <scheme val="minor"/>
      </rPr>
      <t>Any use</t>
    </r>
    <r>
      <rPr>
        <sz val="9.5"/>
        <color rgb="FF000000"/>
        <rFont val="Calibri"/>
        <family val="2"/>
        <scheme val="minor"/>
      </rPr>
      <t xml:space="preserve"> = contact with mental health services and sign of use of mental health medications, of which:</t>
    </r>
  </si>
  <si>
    <r>
      <t xml:space="preserve">• </t>
    </r>
    <r>
      <rPr>
        <b/>
        <sz val="9.5"/>
        <color rgb="FF000000"/>
        <rFont val="Calibri"/>
        <family val="2"/>
        <scheme val="minor"/>
      </rPr>
      <t>High level of service use</t>
    </r>
    <r>
      <rPr>
        <sz val="9.5"/>
        <color rgb="FF000000"/>
        <rFont val="Calibri"/>
        <family val="2"/>
        <scheme val="minor"/>
      </rPr>
      <t xml:space="preserve"> = hospital admissions and specialist service use.</t>
    </r>
  </si>
  <si>
    <t>Mental health service use among Māori doctorate students by enrolled year (2010–2019)</t>
  </si>
  <si>
    <t>Mental health service use among Pacific doctorate students by enrolled year (2010–2019)</t>
  </si>
  <si>
    <t>Ages 35–44</t>
  </si>
  <si>
    <r>
      <t xml:space="preserve">• </t>
    </r>
    <r>
      <rPr>
        <sz val="9.5"/>
        <color rgb="FF000000"/>
        <rFont val="Calibri"/>
        <family val="2"/>
        <scheme val="minor"/>
      </rPr>
      <t>Medications dispensed by university GPs to treat mental health conditions are captured and included in our measure</t>
    </r>
  </si>
  <si>
    <r>
      <t xml:space="preserve">• </t>
    </r>
    <r>
      <rPr>
        <sz val="9.5"/>
        <color rgb="FF000000"/>
        <rFont val="Calibri"/>
        <family val="2"/>
        <scheme val="minor"/>
      </rPr>
      <t xml:space="preserve">Private hospitalisation data is incomplete and therefore not included. </t>
    </r>
  </si>
  <si>
    <r>
      <t xml:space="preserve">• </t>
    </r>
    <r>
      <rPr>
        <b/>
        <sz val="9.5"/>
        <color rgb="FF000000"/>
        <rFont val="Calibri"/>
        <family val="2"/>
        <scheme val="minor"/>
      </rPr>
      <t>Any use</t>
    </r>
    <r>
      <rPr>
        <sz val="9.5"/>
        <color rgb="FF000000"/>
        <rFont val="Calibri"/>
        <family val="2"/>
        <scheme val="minor"/>
      </rPr>
      <t xml:space="preserve"> = contact with mental health service and sign of use of mental health medications, of which:</t>
    </r>
  </si>
  <si>
    <t>Mental health service use among international doctorate students by enrolled year (2010–2019)</t>
  </si>
  <si>
    <t>Total Pacific doctorate completions</t>
  </si>
  <si>
    <t>Total Māori doctorate completions</t>
  </si>
  <si>
    <r>
      <t xml:space="preserve">3. </t>
    </r>
    <r>
      <rPr>
        <sz val="9"/>
        <color rgb="FF000000"/>
        <rFont val="Calibri"/>
        <family val="2"/>
        <scheme val="minor"/>
      </rPr>
      <t>Medical certificates that indicate mental health conditions presented to the Ministry of Social Development asking for benefits.</t>
    </r>
  </si>
  <si>
    <r>
      <t xml:space="preserve">• </t>
    </r>
    <r>
      <rPr>
        <sz val="9.5"/>
        <color rgb="FF000000"/>
        <rFont val="Calibri"/>
        <family val="2"/>
        <scheme val="minor"/>
      </rPr>
      <t>University counsellors are considered c</t>
    </r>
    <r>
      <rPr>
        <b/>
        <sz val="9.5"/>
        <color rgb="FF000000"/>
        <rFont val="Calibri"/>
        <family val="2"/>
        <scheme val="minor"/>
      </rPr>
      <t>ommunity-based health care providers that work alongside primary health care providers (university GPs).</t>
    </r>
  </si>
  <si>
    <r>
      <t xml:space="preserve">• </t>
    </r>
    <r>
      <rPr>
        <sz val="9.5"/>
        <color rgb="FF000000"/>
        <rFont val="Calibri"/>
        <family val="2"/>
        <scheme val="minor"/>
      </rPr>
      <t xml:space="preserve">Private hospitalisations data is incomplete and therefore not included. </t>
    </r>
  </si>
  <si>
    <r>
      <t xml:space="preserve">• </t>
    </r>
    <r>
      <rPr>
        <b/>
        <sz val="9.5"/>
        <color rgb="FF000000"/>
        <rFont val="Calibri"/>
        <family val="2"/>
        <scheme val="minor"/>
      </rPr>
      <t>Any use</t>
    </r>
    <r>
      <rPr>
        <sz val="9.5"/>
        <color rgb="FF000000"/>
        <rFont val="Calibri"/>
        <family val="2"/>
        <scheme val="minor"/>
      </rPr>
      <t xml:space="preserve"> = any contact with mental health service and sign of use of mental health medications, of which:</t>
    </r>
  </si>
  <si>
    <t>Profile of domestic doctorate graduate cohorts and duration of doctorate studies (2000–2020)</t>
  </si>
  <si>
    <t xml:space="preserve">Doctorate completion year </t>
  </si>
  <si>
    <t>Study load for duration of doctorate enrolment (see Notes below)</t>
  </si>
  <si>
    <t>Total EFTS consumed over duration of doctorate (distribution measures)</t>
  </si>
  <si>
    <t>Months between first and last enrolment date (includes break from study)</t>
  </si>
  <si>
    <t>Integrated Data Infrastructure (IDI), Stats NZ. Tertiary enrolment and completion tables 2000–2020</t>
  </si>
  <si>
    <t>Profile of international doctorate graduate cohorts and duration of doctorate studies (2000–2020)</t>
  </si>
  <si>
    <t>Study load for duration of doctorate enrolment</t>
  </si>
  <si>
    <t>US</t>
  </si>
  <si>
    <t>Underlying counts are less than 20, so the distribution measures are not calculated</t>
  </si>
  <si>
    <t xml:space="preserve">Mainly studied full-time: If number of years studied full-time exceeds number of years studied part-time, student is considered mainly full-time </t>
  </si>
  <si>
    <t>Visa pathway of international doctorate graduates by completion year (2008–2020)</t>
  </si>
  <si>
    <t>Note: the follow-up period varies. Older cohorts have longer follow-up periods compared with more recent cohorts (see row 7)</t>
  </si>
  <si>
    <t>Follow-up period (more recent graduates have less follow-up time)</t>
  </si>
  <si>
    <t>Total international doctorate graduates who have a visa history</t>
  </si>
  <si>
    <t>Visa type (See Notes below)</t>
  </si>
  <si>
    <t>Top 15 visa pathways after doctorate completion</t>
  </si>
  <si>
    <r>
      <t xml:space="preserve">No subsequent visa/left NZ after completion of doctorate </t>
    </r>
    <r>
      <rPr>
        <b/>
        <sz val="9.5"/>
        <color rgb="FF112277"/>
        <rFont val="Calibri"/>
        <family val="2"/>
        <scheme val="minor"/>
      </rPr>
      <t>(Left NZ)</t>
    </r>
  </si>
  <si>
    <r>
      <rPr>
        <sz val="9.5"/>
        <color rgb="FF112277"/>
        <rFont val="Calibri"/>
        <family val="2"/>
        <scheme val="minor"/>
      </rPr>
      <t>Post-study work visa</t>
    </r>
    <r>
      <rPr>
        <b/>
        <sz val="9.5"/>
        <color rgb="FF112277"/>
        <rFont val="Calibri"/>
        <family val="2"/>
        <scheme val="minor"/>
      </rPr>
      <t xml:space="preserve"> (WK_POST)</t>
    </r>
  </si>
  <si>
    <r>
      <rPr>
        <sz val="9.5"/>
        <color rgb="FF112277"/>
        <rFont val="Calibri"/>
        <family val="2"/>
        <scheme val="minor"/>
      </rPr>
      <t>Student visa  -&gt; Post-study work visa</t>
    </r>
    <r>
      <rPr>
        <b/>
        <sz val="9.5"/>
        <color rgb="FF112277"/>
        <rFont val="Calibri"/>
        <family val="2"/>
        <scheme val="minor"/>
      </rPr>
      <t xml:space="preserve"> (STU -&gt; WK_POST)</t>
    </r>
  </si>
  <si>
    <r>
      <rPr>
        <sz val="9.5"/>
        <color rgb="FF112277"/>
        <rFont val="Calibri"/>
        <family val="2"/>
        <scheme val="minor"/>
      </rPr>
      <t xml:space="preserve">Work-to-residency visa  </t>
    </r>
    <r>
      <rPr>
        <b/>
        <sz val="9.5"/>
        <color rgb="FF112277"/>
        <rFont val="Calibri"/>
        <family val="2"/>
        <scheme val="minor"/>
      </rPr>
      <t>(WK_WTR)</t>
    </r>
  </si>
  <si>
    <t>Number of graduates who applied for but were not granted a residency visa</t>
  </si>
  <si>
    <r>
      <rPr>
        <sz val="9.5"/>
        <color rgb="FF112277"/>
        <rFont val="Calibri"/>
        <family val="2"/>
        <scheme val="minor"/>
      </rPr>
      <t>Post-study visa-&gt;Work-to-residency</t>
    </r>
    <r>
      <rPr>
        <b/>
        <sz val="9.5"/>
        <color rgb="FF112277"/>
        <rFont val="Calibri"/>
        <family val="2"/>
        <scheme val="minor"/>
      </rPr>
      <t xml:space="preserve"> (WK_POST -&gt; WK_WTR)</t>
    </r>
  </si>
  <si>
    <r>
      <rPr>
        <sz val="9.5"/>
        <color rgb="FF112277"/>
        <rFont val="Calibri"/>
        <family val="2"/>
        <scheme val="minor"/>
      </rPr>
      <t>Post-study visa-&gt;Work-to-residency-&gt;Returning resident</t>
    </r>
    <r>
      <rPr>
        <b/>
        <sz val="9.5"/>
        <color rgb="FF112277"/>
        <rFont val="Calibri"/>
        <family val="2"/>
        <scheme val="minor"/>
      </rPr>
      <t xml:space="preserve"> (WK_OTH -&gt; WK_WTR -&gt; RS_RET)</t>
    </r>
  </si>
  <si>
    <r>
      <rPr>
        <sz val="9.5"/>
        <color rgb="FF112277"/>
        <rFont val="Calibri"/>
        <family val="2"/>
        <scheme val="minor"/>
      </rPr>
      <t>Post-study visa-&gt;Work-to-residency-&gt;Returning resident</t>
    </r>
    <r>
      <rPr>
        <b/>
        <sz val="9.5"/>
        <color rgb="FF112277"/>
        <rFont val="Calibri"/>
        <family val="2"/>
        <scheme val="minor"/>
      </rPr>
      <t xml:space="preserve"> (WK_POST -&gt; WK_OTH -&gt; WK_WTR -&gt; RS_RET)</t>
    </r>
  </si>
  <si>
    <r>
      <rPr>
        <sz val="9.5"/>
        <color rgb="FF112277"/>
        <rFont val="Calibri"/>
        <family val="2"/>
        <scheme val="minor"/>
      </rPr>
      <t>Post-study visa-&gt;Work-to-residency-&gt;Returning resident</t>
    </r>
    <r>
      <rPr>
        <b/>
        <sz val="9.5"/>
        <color rgb="FF112277"/>
        <rFont val="Calibri"/>
        <family val="2"/>
        <scheme val="minor"/>
      </rPr>
      <t xml:space="preserve"> (WK_POST -&gt; WK_WTR -&gt; RS_RET)</t>
    </r>
  </si>
  <si>
    <r>
      <rPr>
        <sz val="9.5"/>
        <color rgb="FF112277"/>
        <rFont val="Calibri"/>
        <family val="2"/>
        <scheme val="minor"/>
      </rPr>
      <t>Relationship-based work visa</t>
    </r>
    <r>
      <rPr>
        <b/>
        <sz val="9.5"/>
        <color rgb="FF112277"/>
        <rFont val="Calibri"/>
        <family val="2"/>
        <scheme val="minor"/>
      </rPr>
      <t xml:space="preserve"> (WK_REL)</t>
    </r>
  </si>
  <si>
    <r>
      <rPr>
        <sz val="9.5"/>
        <color rgb="FF112277"/>
        <rFont val="Calibri"/>
        <family val="2"/>
        <scheme val="minor"/>
      </rPr>
      <t>Skilled work visa -&gt;Work-to-residency-&gt;Returning resident</t>
    </r>
    <r>
      <rPr>
        <b/>
        <sz val="9.5"/>
        <color rgb="FF112277"/>
        <rFont val="Calibri"/>
        <family val="2"/>
        <scheme val="minor"/>
      </rPr>
      <t xml:space="preserve"> (WK_SKIL -&gt; WK_WTR -&gt; RS_RET)</t>
    </r>
  </si>
  <si>
    <r>
      <rPr>
        <sz val="9.5"/>
        <color rgb="FF112277"/>
        <rFont val="Calibri"/>
        <family val="2"/>
        <scheme val="minor"/>
      </rPr>
      <t>Work-to-residency-&gt;Returning resident</t>
    </r>
    <r>
      <rPr>
        <b/>
        <sz val="9.5"/>
        <color rgb="FF112277"/>
        <rFont val="Calibri"/>
        <family val="2"/>
        <scheme val="minor"/>
      </rPr>
      <t xml:space="preserve"> (WK_WTR -&gt; RS_RET)</t>
    </r>
  </si>
  <si>
    <t>Number of graduates on a visitor's visa</t>
  </si>
  <si>
    <t>Number of graduates on a post-study work visa</t>
  </si>
  <si>
    <t>Number of graduates on a work-to-residency visa</t>
  </si>
  <si>
    <t>Number of graduates on a residency visa</t>
  </si>
  <si>
    <t>Integrated Data Infrastructure (IDI), Stats NZ. Linked tertiary completion data and MBIE visa decisions dataset 2000–2020</t>
  </si>
  <si>
    <r>
      <t xml:space="preserve">Population definitions: </t>
    </r>
    <r>
      <rPr>
        <sz val="11"/>
        <color theme="1"/>
        <rFont val="Calibri"/>
        <family val="2"/>
        <scheme val="minor"/>
      </rPr>
      <t>All tertiary doctorate students who identified themselves as Māori enrolled in Doctor of Philosophy, higher or named doctorate programmes at tertiary providers.</t>
    </r>
  </si>
  <si>
    <r>
      <t xml:space="preserve">Population definitions: </t>
    </r>
    <r>
      <rPr>
        <sz val="11"/>
        <color theme="1"/>
        <rFont val="Calibri"/>
        <family val="2"/>
        <scheme val="minor"/>
      </rPr>
      <t>All domestic doctorate students enrolled in Doctor of Philosophy, higher or named doctorate programmes at tertiary providers. The majority are enrolled at universities for the first time.</t>
    </r>
  </si>
  <si>
    <r>
      <t xml:space="preserve">Population definitions: </t>
    </r>
    <r>
      <rPr>
        <sz val="11"/>
        <color theme="1"/>
        <rFont val="Calibri"/>
        <family val="2"/>
        <scheme val="minor"/>
      </rPr>
      <t>All Māori doctorate students enrolled in Doctor of Philosophy, higher or named doctorate programmes at tertiary providers. The majority are enrolled at universities for the first time.</t>
    </r>
  </si>
  <si>
    <t>First-year international doctorate enrolments 2000–2020</t>
  </si>
  <si>
    <r>
      <t xml:space="preserve">Population definitions: </t>
    </r>
    <r>
      <rPr>
        <sz val="11"/>
        <color theme="1"/>
        <rFont val="Calibri"/>
        <family val="2"/>
        <scheme val="minor"/>
      </rPr>
      <t>All domestic doctorate students enrolled in Doctor of Philosophy, higher or named doctorate programmes at tertiary providers. The majority are university students.</t>
    </r>
  </si>
  <si>
    <r>
      <t xml:space="preserve">Population definitions: </t>
    </r>
    <r>
      <rPr>
        <sz val="11"/>
        <color theme="1"/>
        <rFont val="Calibri"/>
        <family val="2"/>
        <scheme val="minor"/>
      </rPr>
      <t>All Māori doctorate students enrolled in Doctor of Philosophy, higher or named doctorate programmes at tertiary providers. The majority are university students.</t>
    </r>
  </si>
  <si>
    <r>
      <t xml:space="preserve">Population definitions: </t>
    </r>
    <r>
      <rPr>
        <sz val="11"/>
        <color theme="1"/>
        <rFont val="Calibri"/>
        <family val="2"/>
        <scheme val="minor"/>
      </rPr>
      <t xml:space="preserve">We have identified two distinct groups from Census 2018. </t>
    </r>
  </si>
  <si>
    <t>Doctorate degree holders and doctoral students at the time of Census 2018</t>
  </si>
  <si>
    <t>Group 2: People studying towards their doctorate degree at the time of Census 2018.</t>
  </si>
  <si>
    <t>People have doctorate at the time of Census 2018 (Group 1)</t>
  </si>
  <si>
    <t xml:space="preserve">Of which (split by known enrolment history): </t>
  </si>
  <si>
    <t>Domestic
doctorate graduates
with linked
enrolment
history 1994–2018</t>
  </si>
  <si>
    <t>International
doctorate graduates
with linked enrolment
history 1994–2018</t>
  </si>
  <si>
    <t>Doctorate degree holders who 
obtained degree overseas</t>
  </si>
  <si>
    <t>Other
doctorate degree holders</t>
  </si>
  <si>
    <t>People with doctorate degree in NZ at the time of Census 2018</t>
  </si>
  <si>
    <t xml:space="preserve">Of which Māori and Pacific doctorate degree holders in 2018: </t>
  </si>
  <si>
    <t>Māori doctorates</t>
  </si>
  <si>
    <t>Pacific doctorates</t>
  </si>
  <si>
    <t>Doctorate students at the time of Census 2018</t>
  </si>
  <si>
    <t>Doctorate students enrolled at the time of Census 2018</t>
  </si>
  <si>
    <t>Of which (split by known student status):</t>
  </si>
  <si>
    <t>Domestic
doctorate
students in
2018</t>
  </si>
  <si>
    <t>International
doctorate students
in 2018</t>
  </si>
  <si>
    <t>Total doctorate students/graduates in Census 2018</t>
  </si>
  <si>
    <t>Ten-year age group</t>
  </si>
  <si>
    <t>20–29 yrs</t>
  </si>
  <si>
    <t>30–39 yrs</t>
  </si>
  <si>
    <t>40–49 yrs</t>
  </si>
  <si>
    <t>50–59 yrs</t>
  </si>
  <si>
    <t>60–69 yrs</t>
  </si>
  <si>
    <t>70–79 yrs</t>
  </si>
  <si>
    <t>80 yrs and over</t>
  </si>
  <si>
    <t>Birth region</t>
  </si>
  <si>
    <t>Partnership status</t>
  </si>
  <si>
    <t>Labour force status</t>
  </si>
  <si>
    <t>Top 10 working industries and other industries</t>
  </si>
  <si>
    <t>Top 20 occupations and other occupations</t>
  </si>
  <si>
    <t>$1–$5,000</t>
  </si>
  <si>
    <t>$5,001–$10,000</t>
  </si>
  <si>
    <t>$10,001–$15,000</t>
  </si>
  <si>
    <t>$15,001–$20,000</t>
  </si>
  <si>
    <t>$20,001–$25,000</t>
  </si>
  <si>
    <t>$25,001–$30,000</t>
  </si>
  <si>
    <t>$30,001–$35,000</t>
  </si>
  <si>
    <t>$35,001–$40,000</t>
  </si>
  <si>
    <t>$40,001–$50,000</t>
  </si>
  <si>
    <t>$50,001–$60,000</t>
  </si>
  <si>
    <t>$60,001–$70,000</t>
  </si>
  <si>
    <t>$70,001–$100,000</t>
  </si>
  <si>
    <t>$100,001–$150,000</t>
  </si>
  <si>
    <t>$150,001 or more</t>
  </si>
  <si>
    <t>House ownership status</t>
  </si>
  <si>
    <t>Hold in family trust / Own or partly own</t>
  </si>
  <si>
    <t>Have dependent child</t>
  </si>
  <si>
    <t>Yes (dependent child under 18 or dependent young person)</t>
  </si>
  <si>
    <t>Paid employee</t>
  </si>
  <si>
    <t>Self-Employed and without employees</t>
  </si>
  <si>
    <t>Unpaid family worker</t>
  </si>
  <si>
    <t>Integrated Data Infrastructure (IDI), Stats NZ. Census 2018 tables linked to tertiary enrolment tables 1994–2020</t>
  </si>
  <si>
    <t xml:space="preserve">We used workplace addresses reported in Census 2018 (mesh block) to identify universities from other employers </t>
  </si>
  <si>
    <t>Domestic doctorate graduates by completion year (2000–2020)</t>
  </si>
  <si>
    <t>In the final year of study</t>
  </si>
  <si>
    <t>3 years post-study</t>
  </si>
  <si>
    <t>5 years post-study</t>
  </si>
  <si>
    <t xml:space="preserve">Employed by NZ university </t>
  </si>
  <si>
    <t xml:space="preserve">Under 5,000 NZD </t>
  </si>
  <si>
    <t xml:space="preserve">5,000–10,000 NZD </t>
  </si>
  <si>
    <t xml:space="preserve">10,000–20,000 NZD </t>
  </si>
  <si>
    <t xml:space="preserve">20,000–30,000 NZD </t>
  </si>
  <si>
    <t xml:space="preserve">30,000–50,000 NZD </t>
  </si>
  <si>
    <t xml:space="preserve">50,000–75,000 NZD </t>
  </si>
  <si>
    <t xml:space="preserve">75,000–100,000 NZD </t>
  </si>
  <si>
    <t>100,000 NZD and above</t>
  </si>
  <si>
    <t>Integrated Data Infrastructure (IDI), Stats NZ. Tertiary completion tables 2000–2020, linked to IRD data</t>
  </si>
  <si>
    <t>Māori doctorate graduates by completion year (2000–2020)</t>
  </si>
  <si>
    <t>Percentage on Jobseeker Support</t>
  </si>
  <si>
    <t xml:space="preserve">Percentage on Jobseeker Support </t>
  </si>
  <si>
    <t>Pacific doctorate graduates by completion year (2000–2020)</t>
  </si>
  <si>
    <t>International doctorate graduates by completion year (2000–2020)</t>
  </si>
  <si>
    <r>
      <t xml:space="preserve">Population definitions: </t>
    </r>
    <r>
      <rPr>
        <sz val="11"/>
        <color theme="1"/>
        <rFont val="Calibri"/>
        <family val="2"/>
        <scheme val="minor"/>
      </rPr>
      <t>All Māori doctorate graduates completed Doctor of Philosophy, higher or named doctorate programmes at tertiary providers. The majority are graduates from universities.</t>
    </r>
  </si>
  <si>
    <r>
      <t xml:space="preserve">Population definitions: </t>
    </r>
    <r>
      <rPr>
        <sz val="11"/>
        <color theme="1"/>
        <rFont val="Calibri"/>
        <family val="2"/>
        <scheme val="minor"/>
      </rPr>
      <t>All domestic doctorate graduates completed Doctor of Philosophy, higher or named doctorate programmes at tertiary providers. The majority are graduates from universities.</t>
    </r>
  </si>
  <si>
    <r>
      <t>Population definitions:</t>
    </r>
    <r>
      <rPr>
        <sz val="11"/>
        <color theme="1"/>
        <rFont val="Calibri"/>
        <family val="2"/>
        <scheme val="minor"/>
      </rPr>
      <t xml:space="preserve"> All domestic doctorate students enrolled in Doctor of Philosophy, higher or named doctorate programmes at tertiary providers.</t>
    </r>
  </si>
  <si>
    <t>University students</t>
  </si>
  <si>
    <t>Non-university students</t>
  </si>
  <si>
    <t>University students total</t>
  </si>
  <si>
    <t>Non-university students total</t>
  </si>
  <si>
    <t>Female students</t>
  </si>
  <si>
    <t>Female students total</t>
  </si>
  <si>
    <t>Male students</t>
  </si>
  <si>
    <t>Male students total</t>
  </si>
  <si>
    <t>European (based on prioritised ethnicity)</t>
  </si>
  <si>
    <t>Ages 25–29</t>
  </si>
  <si>
    <t>Ages 30–34</t>
  </si>
  <si>
    <t>Ages 45–54</t>
  </si>
  <si>
    <t>Total international doctorate enrolments</t>
  </si>
  <si>
    <t>Total International doctorate completions</t>
  </si>
  <si>
    <t>Employment outcomes for domestic doctorate graduates employed by NZ universities versus other employers</t>
  </si>
  <si>
    <r>
      <t xml:space="preserve">Population definitions: </t>
    </r>
    <r>
      <rPr>
        <sz val="11"/>
        <color theme="1"/>
        <rFont val="Calibri"/>
        <family val="2"/>
        <scheme val="minor"/>
      </rPr>
      <t>All domestic doctorate students completed Doctor of Philosophy, higher or named doctorate programmes at tertiary providers 2000–2019.</t>
    </r>
  </si>
  <si>
    <t>Population is restricted to those employed in the final year of study or third or fifth year post-study.</t>
  </si>
  <si>
    <t xml:space="preserve">Total combined graduate doctorate cohort with outcomes. For some cohorts, we don’t have outcomes 3 and 5 years post-study </t>
  </si>
  <si>
    <t>Graduates on Jobseeker Support (N)</t>
  </si>
  <si>
    <t>Employment outcomes for Māori doctorate graduates employed by NZ universities versus other employers</t>
  </si>
  <si>
    <t>Graduates on Jobseeker Support (N) and as % of total cohort</t>
  </si>
  <si>
    <t>Employment outcomes for Pacific doctorate graduates employed by NZ universities versus other employers</t>
  </si>
  <si>
    <t>We used Quacquarelli Symonds (QS) ranking classification of subject areas for grouping into faculties.</t>
  </si>
  <si>
    <t>Enrolled subject code (NZSCED classification code)</t>
  </si>
  <si>
    <t xml:space="preserve">Work-to-residency visa </t>
  </si>
  <si>
    <t>Post-study work visa</t>
  </si>
  <si>
    <t>Relationship-based sponsored visa</t>
  </si>
  <si>
    <t>Work-to-residency visa declined</t>
  </si>
  <si>
    <t>Visa application declined when applying for WK_WTR visa or any resident visa</t>
  </si>
  <si>
    <t>LIMITED PURPOSE – VISITOR</t>
  </si>
  <si>
    <t>Access to the data used in this study was provided by Stats NZ under conditions designed to give effect to the security and confidentiality provisions of the Statistics Act 1975. The results presented in this study are the work of the author, Universities New Zealand – Te Pōkai Tara, not Stats NZ or individual data suppliers.</t>
  </si>
  <si>
    <t>These results are not official statistics. They have been created for research purposes from the Integrated Data Infrastructure (IDI), which is carefully managed by Stats NZ. For more information about the IDI, visit https://www.stats.govt.nz/integrated-data/.</t>
  </si>
  <si>
    <t>IDI disclaimer</t>
  </si>
  <si>
    <t xml:space="preserve">FIRST-YEAR STUDENTS </t>
  </si>
  <si>
    <t xml:space="preserve">EMPLOYMENT OUTCOMES AS DOCTORATE STUDENT, 3 AND 5 YEARS POST-STUDY </t>
  </si>
  <si>
    <t>STUDENT PROFILES AND OUTCOMES</t>
  </si>
  <si>
    <t>Tertiary enrolment data, linked to Census 2018 data</t>
  </si>
  <si>
    <t>These are first-year/commencing doctorate students for each year. By separating these students from continuing students, we can see the impact of recruitment policies.</t>
  </si>
  <si>
    <t>These are all doctorate students enrolled each year. All students enrolled into doctorate programmes, regardless of which stage of their study, are combined and profiled in these tables. PACIFIC.ENR includes only domestic Pacific students and MAORI.ENR only domestic Māori students.</t>
  </si>
  <si>
    <t>Here we scan through mental health service use, hospitalisations, pharmaceuticals and lab test results to assess mental health issues among students. We apply methodology used and developed by the Social Wellbeing Agency.</t>
  </si>
  <si>
    <t>The Ministry of Justice (MOJ), Ministry of Health (MOH) and Social Wellbeing Agency (SWA), based on available data, recommend:</t>
  </si>
  <si>
    <t>We have used for this analysis and code the same indicators developed by MOJ, MOH and SWA to extract information on these indicators from the IDI.</t>
  </si>
  <si>
    <t>We have used for this analysis and code the same indicators developed by MOJ, MoH and SWA to extract information on these indicators from the IDI.</t>
  </si>
  <si>
    <t>We have explored selected responses from Census 2018 for domestic and international doctorate students (columns L, K and L are relevant for this population).</t>
  </si>
  <si>
    <t>These are profiles of doctorate graduates by completion year. We also provide basic demographic profiles and durations of study.</t>
  </si>
  <si>
    <t xml:space="preserve">We use linked education and IRD data to present  employment outcomes in the final year of doctorate study and in the third and fifth year of post-study. For those employed, we look at employment industry, sectors and whether the graduates are employed by NZ universities.  </t>
  </si>
  <si>
    <t>Here we follow international doctorate graduates who remained in NZ after completing their study. We look at their visa history and present their basic demographic profile, top 15 visa pathways and the time between completing their doctorate and receiving visa approval.</t>
  </si>
  <si>
    <t>Selected Census 2018 data, including for occupations, employment status, income and home ownership.</t>
  </si>
  <si>
    <r>
      <t xml:space="preserve">Population definitions: </t>
    </r>
    <r>
      <rPr>
        <sz val="11"/>
        <color theme="1"/>
        <rFont val="Calibri"/>
        <family val="2"/>
        <scheme val="minor"/>
      </rPr>
      <t>All international doctorate students enrolled in Doctor of Philosophy, higher or named doctorate programmes at tertiary providers.</t>
    </r>
    <r>
      <rPr>
        <b/>
        <sz val="11"/>
        <color theme="1"/>
        <rFont val="Calibri"/>
        <family val="2"/>
        <scheme val="minor"/>
      </rPr>
      <t xml:space="preserve"> </t>
    </r>
    <r>
      <rPr>
        <sz val="11"/>
        <color theme="1"/>
        <rFont val="Calibri"/>
        <family val="2"/>
        <scheme val="minor"/>
      </rPr>
      <t>Definition of international is based on citizenship and residency.</t>
    </r>
  </si>
  <si>
    <r>
      <t xml:space="preserve">Population definitions: </t>
    </r>
    <r>
      <rPr>
        <sz val="11"/>
        <color theme="1"/>
        <rFont val="Calibri"/>
        <family val="2"/>
        <scheme val="minor"/>
      </rPr>
      <t>All domestic Pacific doctorate students enrolled in Doctor of Philosophy, higher or named doctorate programmes at tertiary providers. The majority are enrolled at universities for the first time. Excludes international Pacific students.</t>
    </r>
  </si>
  <si>
    <r>
      <t xml:space="preserve">Population definitions: </t>
    </r>
    <r>
      <rPr>
        <sz val="11"/>
        <color theme="1"/>
        <rFont val="Calibri"/>
        <family val="2"/>
        <scheme val="minor"/>
      </rPr>
      <t>All international doctorate students enrolled in Doctor of Philosophy, higher or named doctorate programmes at tertiary providers. The majority are enrolled at universities for the first time. Definition of ineternational is based on citizenship and residency.</t>
    </r>
  </si>
  <si>
    <r>
      <t xml:space="preserve">Population definitions: </t>
    </r>
    <r>
      <rPr>
        <sz val="11"/>
        <color theme="1"/>
        <rFont val="Calibri"/>
        <family val="2"/>
        <scheme val="minor"/>
      </rPr>
      <t>All international doctorate students enrolled in Doctor of Philosophy, higher or named doctorate programmes at tertiary providers. The majority are university students. Definition of international stduenst is based on citizenship and residency.</t>
    </r>
  </si>
  <si>
    <r>
      <t xml:space="preserve">Population definitions: </t>
    </r>
    <r>
      <rPr>
        <sz val="11"/>
        <color theme="1"/>
        <rFont val="Calibri"/>
        <family val="2"/>
        <scheme val="minor"/>
      </rPr>
      <t>All Pacific doctorate students enrolled in Doctor of Philosophy, higher or named doctorate programmes at tertiary providers. The majority are university students. Excludes International Pacific students.</t>
    </r>
  </si>
  <si>
    <r>
      <t xml:space="preserve">Population definitions: </t>
    </r>
    <r>
      <rPr>
        <sz val="11"/>
        <color theme="1"/>
        <rFont val="Calibri"/>
        <family val="2"/>
        <scheme val="minor"/>
      </rPr>
      <t>All domestic Pacific doctorate students who identified themselves as Pacific enrolled in Doctor of Philosophy, higher or named doctorate programmes at tertiary providers. Excludes International Pacific students.</t>
    </r>
  </si>
  <si>
    <r>
      <t xml:space="preserve">Population definitions: </t>
    </r>
    <r>
      <rPr>
        <sz val="11"/>
        <color theme="1"/>
        <rFont val="Calibri"/>
        <family val="2"/>
        <scheme val="minor"/>
      </rPr>
      <t>All international doctorate graduates enrolled in Doctor of Philosophy programmes at tertiary providers. The majority are university graduates. Definition of International graduate is based on citizenship and residency.</t>
    </r>
  </si>
  <si>
    <r>
      <t xml:space="preserve">Population definitions: </t>
    </r>
    <r>
      <rPr>
        <sz val="11"/>
        <color theme="1"/>
        <rFont val="Calibri"/>
        <family val="2"/>
        <scheme val="minor"/>
      </rPr>
      <t>All international doctorate graduates completed Doctor of Philosophy, higher or named doctorate programmes at tertiary providers. The majority are university graduates. Definitionof International is based on citizneship and residency.</t>
    </r>
    <r>
      <rPr>
        <b/>
        <sz val="11"/>
        <color theme="1"/>
        <rFont val="Calibri"/>
        <family val="2"/>
        <scheme val="minor"/>
      </rPr>
      <t xml:space="preserve"> </t>
    </r>
  </si>
  <si>
    <t xml:space="preserve">Group 1: People who had doctorate degrees at the time of Census 2018. This is based on self reported highest degree level at the time of Census 2018. Some of them have tertiary enrolment enrolment history. </t>
  </si>
  <si>
    <r>
      <t xml:space="preserve">Population definitions: </t>
    </r>
    <r>
      <rPr>
        <sz val="11"/>
        <color theme="1"/>
        <rFont val="Calibri"/>
        <family val="2"/>
        <scheme val="minor"/>
      </rPr>
      <t>All Pacific doctorate graduates completed Doctor of Philosophy, higher or named doctorate programmes at tertiary providers. The majority are graduates from universities. Excludes International Pacific graduates.</t>
    </r>
  </si>
  <si>
    <r>
      <t xml:space="preserve">Population definitions: </t>
    </r>
    <r>
      <rPr>
        <sz val="11"/>
        <color theme="1"/>
        <rFont val="Calibri"/>
        <family val="2"/>
        <scheme val="minor"/>
      </rPr>
      <t>All international doctorate graduates completed Doctor of Philosophy, higher or named doctorate programmes at tertiary providers. The majority are graduates from universities</t>
    </r>
    <r>
      <rPr>
        <b/>
        <sz val="11"/>
        <color theme="1"/>
        <rFont val="Calibri"/>
        <family val="2"/>
        <scheme val="minor"/>
      </rPr>
      <t>.</t>
    </r>
    <r>
      <rPr>
        <sz val="11"/>
        <color theme="1"/>
        <rFont val="Calibri"/>
        <family val="2"/>
        <scheme val="minor"/>
      </rPr>
      <t xml:space="preserve"> Definition of International is based on citizenship and residency.</t>
    </r>
  </si>
  <si>
    <t>Visa pathways of international doctorate graduates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</si>
</sst>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0"/>
    <numFmt numFmtId="165" formatCode="###########0"/>
    <numFmt numFmtId="166" formatCode="########0.00"/>
    <numFmt numFmtId="167" formatCode="_-* #,##0_-;\-* #,##0_-;_-* &quot;-&quot;??_-;_-@_-"/>
    <numFmt numFmtId="168" formatCode="########0"/>
    <numFmt numFmtId="169" formatCode="########0.0"/>
    <numFmt numFmtId="170" formatCode="#,##0_ ;\-#,##0\ "/>
    <numFmt numFmtId="171" formatCode="0.0%"/>
  </numFmts>
  <fonts count="57">
    <font>
      <sz val="11"/>
      <color theme="1"/>
      <name val="Calibri"/>
      <family val="2"/>
      <scheme val="minor"/>
    </font>
    <font>
      <b/>
      <sz val="11"/>
      <color theme="1"/>
      <name val="Calibri"/>
      <family val="2"/>
      <scheme val="minor"/>
    </font>
    <font>
      <sz val="11"/>
      <color theme="1"/>
      <name val="Calibri"/>
      <family val="2"/>
      <scheme val="minor"/>
    </font>
    <font>
      <b/>
      <sz val="18"/>
      <color theme="1"/>
      <name val="Calibri"/>
      <family val="2"/>
      <scheme val="minor"/>
    </font>
    <font>
      <sz val="9.5"/>
      <color rgb="FF000000"/>
      <name val="Albany AMT"/>
    </font>
    <font>
      <u/>
      <sz val="11"/>
      <color theme="10"/>
      <name val="Calibri"/>
      <family val="2"/>
      <scheme val="minor"/>
    </font>
    <font>
      <b/>
      <sz val="9.5"/>
      <color rgb="FF112277"/>
      <name val="Calibri"/>
      <family val="2"/>
      <scheme val="minor"/>
    </font>
    <font>
      <b/>
      <sz val="9.5"/>
      <color rgb="FFC00000"/>
      <name val="Calibri"/>
      <family val="2"/>
      <scheme val="minor"/>
    </font>
    <font>
      <sz val="11"/>
      <color theme="1"/>
      <name val="+"/>
    </font>
    <font>
      <b/>
      <sz val="11"/>
      <color rgb="FF112277"/>
      <name val="+"/>
    </font>
    <font>
      <b/>
      <sz val="9.5"/>
      <color rgb="FF112277"/>
      <name val="+"/>
    </font>
    <font>
      <sz val="10"/>
      <color rgb="FFFF0000"/>
      <name val="+"/>
    </font>
    <font>
      <sz val="9.5"/>
      <color rgb="FF000000"/>
      <name val="+"/>
    </font>
    <font>
      <b/>
      <sz val="11"/>
      <color rgb="FF112277"/>
      <name val="Calibri"/>
      <family val="2"/>
      <scheme val="minor"/>
    </font>
    <font>
      <b/>
      <sz val="11"/>
      <color rgb="FFFFFFFF"/>
      <name val="等线"/>
    </font>
    <font>
      <sz val="11"/>
      <color rgb="FF000000"/>
      <name val="等线"/>
    </font>
    <font>
      <sz val="10"/>
      <name val="Arial"/>
      <family val="2"/>
    </font>
    <font>
      <sz val="11"/>
      <color rgb="FF000000"/>
      <name val="Calibri"/>
      <family val="2"/>
    </font>
    <font>
      <sz val="11"/>
      <color theme="1"/>
      <name val="Calibri"/>
      <family val="2"/>
    </font>
    <font>
      <sz val="11"/>
      <color rgb="FFFF0000"/>
      <name val="Calibri"/>
      <family val="2"/>
      <scheme val="minor"/>
    </font>
    <font>
      <b/>
      <sz val="12"/>
      <name val="Calibri"/>
      <family val="2"/>
      <scheme val="minor"/>
    </font>
    <font>
      <sz val="12"/>
      <color theme="1"/>
      <name val="Calibri"/>
      <family val="2"/>
      <scheme val="minor"/>
    </font>
    <font>
      <sz val="12"/>
      <name val="Calibri"/>
      <family val="2"/>
      <scheme val="minor"/>
    </font>
    <font>
      <sz val="9.5"/>
      <color rgb="FF112277"/>
      <name val="Calibri"/>
      <family val="2"/>
      <scheme val="minor"/>
    </font>
    <font>
      <b/>
      <sz val="9.5"/>
      <color rgb="FF000000"/>
      <name val="+"/>
    </font>
    <font>
      <b/>
      <sz val="9.5"/>
      <color theme="5" tint="-0.249977111117893"/>
      <name val="+"/>
    </font>
    <font>
      <b/>
      <sz val="9.5"/>
      <color theme="5" tint="-0.249977111117893"/>
      <name val="Calibri"/>
      <family val="2"/>
      <scheme val="minor"/>
    </font>
    <font>
      <b/>
      <sz val="11"/>
      <color theme="1"/>
      <name val="+"/>
    </font>
    <font>
      <b/>
      <sz val="11"/>
      <color theme="4" tint="-0.249977111117893"/>
      <name val="Calibri"/>
      <family val="2"/>
      <scheme val="minor"/>
    </font>
    <font>
      <b/>
      <u/>
      <sz val="11"/>
      <color theme="10"/>
      <name val="Calibri"/>
      <family val="2"/>
      <scheme val="minor"/>
    </font>
    <font>
      <b/>
      <sz val="9.5"/>
      <color rgb="FFFF0000"/>
      <name val="+"/>
    </font>
    <font>
      <b/>
      <sz val="12"/>
      <color rgb="FF595959"/>
      <name val="Calibri"/>
      <family val="2"/>
      <scheme val="minor"/>
    </font>
    <font>
      <sz val="9"/>
      <color theme="1"/>
      <name val="Calibri"/>
      <family val="2"/>
      <scheme val="minor"/>
    </font>
    <font>
      <sz val="9.5"/>
      <color theme="1"/>
      <name val="Calibri"/>
      <family val="2"/>
      <scheme val="minor"/>
    </font>
    <font>
      <b/>
      <sz val="9.5"/>
      <color theme="1"/>
      <name val="Calibri"/>
      <family val="2"/>
      <scheme val="minor"/>
    </font>
    <font>
      <b/>
      <sz val="9.5"/>
      <color theme="8" tint="-0.499984740745262"/>
      <name val="Calibri"/>
      <family val="2"/>
      <scheme val="minor"/>
    </font>
    <font>
      <sz val="9"/>
      <color rgb="FF000000"/>
      <name val="Calibri"/>
      <family val="2"/>
      <scheme val="minor"/>
    </font>
    <font>
      <sz val="9.5"/>
      <color rgb="FF000000"/>
      <name val="Calibri"/>
      <family val="2"/>
      <scheme val="minor"/>
    </font>
    <font>
      <b/>
      <sz val="9.5"/>
      <color rgb="FF000000"/>
      <name val="Calibri"/>
      <family val="2"/>
      <scheme val="minor"/>
    </font>
    <font>
      <b/>
      <sz val="9.5"/>
      <color rgb="FF002060"/>
      <name val="Calibri"/>
      <family val="2"/>
      <scheme val="minor"/>
    </font>
    <font>
      <b/>
      <sz val="11"/>
      <color rgb="FFFF0000"/>
      <name val="Calibri"/>
      <family val="2"/>
      <scheme val="minor"/>
    </font>
    <font>
      <b/>
      <sz val="12"/>
      <color theme="1"/>
      <name val="Calibri"/>
      <family val="2"/>
      <scheme val="minor"/>
    </font>
    <font>
      <sz val="11"/>
      <color theme="4" tint="-0.249977111117893"/>
      <name val="Calibri"/>
      <family val="2"/>
      <scheme val="minor"/>
    </font>
    <font>
      <sz val="11"/>
      <color theme="4" tint="-0.249977111117893"/>
      <name val="Calibri"/>
      <family val="2"/>
    </font>
    <font>
      <sz val="9.5"/>
      <color rgb="FFFF0000"/>
      <name val="Albany AMT"/>
    </font>
    <font>
      <sz val="11"/>
      <color rgb="FF000000"/>
      <name val="Calibri"/>
      <family val="2"/>
    </font>
    <font>
      <b/>
      <sz val="11"/>
      <color rgb="FF000000"/>
      <name val="Calibri"/>
      <family val="2"/>
    </font>
    <font>
      <b/>
      <sz val="11"/>
      <color theme="1"/>
      <name val="Calibri"/>
      <family val="2"/>
      <scheme val="minor"/>
    </font>
    <font>
      <b/>
      <sz val="9.5"/>
      <name val="+"/>
    </font>
    <font>
      <sz val="7.7"/>
      <color rgb="FF333333"/>
      <name val="Verdana"/>
      <family val="2"/>
    </font>
    <font>
      <i/>
      <sz val="10"/>
      <color rgb="FF333333"/>
      <name val="Verdana"/>
      <family val="2"/>
    </font>
    <font>
      <sz val="9.5"/>
      <color rgb="FFC00000"/>
      <name val="Calibri"/>
      <family val="2"/>
      <scheme val="minor"/>
    </font>
    <font>
      <sz val="11"/>
      <color theme="0"/>
      <name val="Calibri"/>
      <family val="2"/>
      <scheme val="minor"/>
    </font>
    <font>
      <sz val="11"/>
      <color rgb="FF112277"/>
      <name val="Calibri"/>
      <family val="2"/>
      <scheme val="minor"/>
    </font>
    <font>
      <sz val="11"/>
      <color rgb="FF333333"/>
      <name val="Calibri"/>
      <family val="2"/>
      <scheme val="minor"/>
    </font>
    <font>
      <b/>
      <sz val="18"/>
      <color rgb="FF333333"/>
      <name val="Calibri"/>
      <family val="2"/>
      <scheme val="minor"/>
    </font>
    <font>
      <sz val="11"/>
      <color theme="0"/>
      <name val="+"/>
    </font>
  </fonts>
  <fills count="30">
    <fill>
      <patternFill patternType="none"/>
    </fill>
    <fill>
      <patternFill patternType="gray125"/>
    </fill>
    <fill>
      <patternFill patternType="solid">
        <fgColor theme="8" tint="0.59999389629810485"/>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rgb="FFFFFF00"/>
        <bgColor indexed="64"/>
      </patternFill>
    </fill>
    <fill>
      <patternFill patternType="solid">
        <fgColor rgb="FF92D050"/>
        <bgColor indexed="64"/>
      </patternFill>
    </fill>
    <fill>
      <patternFill patternType="solid">
        <fgColor rgb="FF00B0F0"/>
        <bgColor indexed="64"/>
      </patternFill>
    </fill>
    <fill>
      <patternFill patternType="solid">
        <fgColor theme="6" tint="0.39997558519241921"/>
        <bgColor indexed="64"/>
      </patternFill>
    </fill>
    <fill>
      <patternFill patternType="solid">
        <fgColor rgb="FFEDF2F9"/>
        <bgColor indexed="64"/>
      </patternFill>
    </fill>
    <fill>
      <patternFill patternType="solid">
        <fgColor rgb="FFFAFBFE"/>
        <bgColor indexed="64"/>
      </patternFill>
    </fill>
    <fill>
      <patternFill patternType="solid">
        <fgColor rgb="FFFFFFFF"/>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rgb="FF5B9BD5"/>
        <bgColor rgb="FF5B9BD5"/>
      </patternFill>
    </fill>
    <fill>
      <patternFill patternType="solid">
        <fgColor rgb="FFBDD7EE"/>
        <bgColor rgb="FFBDD7EE"/>
      </patternFill>
    </fill>
    <fill>
      <patternFill patternType="solid">
        <fgColor rgb="FFDDEBF7"/>
        <bgColor rgb="FFDDEBF7"/>
      </patternFill>
    </fill>
    <fill>
      <patternFill patternType="solid">
        <fgColor rgb="FFFFFFFF"/>
        <bgColor rgb="FF000000"/>
      </patternFill>
    </fill>
    <fill>
      <patternFill patternType="solid">
        <fgColor theme="4" tint="0.39997558519241921"/>
        <bgColor rgb="FFBDD7EE"/>
      </patternFill>
    </fill>
    <fill>
      <patternFill patternType="solid">
        <fgColor theme="4" tint="0.39997558519241921"/>
        <bgColor rgb="FFDDEBF7"/>
      </patternFill>
    </fill>
    <fill>
      <patternFill patternType="solid">
        <fgColor theme="4" tint="0.79998168889431442"/>
        <bgColor rgb="FF5B9BD5"/>
      </patternFill>
    </fill>
    <fill>
      <patternFill patternType="solid">
        <fgColor theme="0" tint="-0.14999847407452621"/>
        <bgColor indexed="64"/>
      </patternFill>
    </fill>
    <fill>
      <patternFill patternType="solid">
        <fgColor theme="2"/>
        <bgColor indexed="64"/>
      </patternFill>
    </fill>
    <fill>
      <patternFill patternType="solid">
        <fgColor theme="0"/>
        <bgColor indexed="64"/>
      </patternFill>
    </fill>
    <fill>
      <patternFill patternType="solid">
        <fgColor theme="2"/>
        <bgColor rgb="FF000000"/>
      </patternFill>
    </fill>
    <fill>
      <patternFill patternType="solid">
        <fgColor theme="5" tint="0.79998168889431442"/>
        <bgColor indexed="64"/>
      </patternFill>
    </fill>
    <fill>
      <patternFill patternType="solid">
        <fgColor theme="9" tint="0.79998168889431442"/>
        <bgColor indexed="64"/>
      </patternFill>
    </fill>
    <fill>
      <patternFill patternType="solid">
        <fgColor theme="4" tint="0.39997558519241921"/>
        <bgColor indexed="64"/>
      </patternFill>
    </fill>
    <fill>
      <patternFill patternType="solid">
        <fgColor theme="0"/>
        <bgColor rgb="FF000000"/>
      </patternFill>
    </fill>
    <fill>
      <patternFill patternType="solid">
        <fgColor rgb="FFFF99CC"/>
        <bgColor indexed="64"/>
      </patternFill>
    </fill>
  </fills>
  <borders count="53">
    <border>
      <left/>
      <right/>
      <top/>
      <bottom/>
      <diagonal/>
    </border>
    <border>
      <left style="thin">
        <color rgb="FFB0B7BB"/>
      </left>
      <right style="thin">
        <color rgb="FFB0B7BB"/>
      </right>
      <top style="thin">
        <color rgb="FFB0B7BB"/>
      </top>
      <bottom style="thin">
        <color rgb="FFB0B7BB"/>
      </bottom>
      <diagonal/>
    </border>
    <border>
      <left style="thin">
        <color rgb="FFC1C1C1"/>
      </left>
      <right style="thin">
        <color rgb="FFC1C1C1"/>
      </right>
      <top style="thin">
        <color rgb="FFC1C1C1"/>
      </top>
      <bottom style="thin">
        <color rgb="FFC1C1C1"/>
      </bottom>
      <diagonal/>
    </border>
    <border>
      <left style="thin">
        <color rgb="FFC1C1C1"/>
      </left>
      <right style="thin">
        <color rgb="FFC1C1C1"/>
      </right>
      <top style="thin">
        <color rgb="FFC1C1C1"/>
      </top>
      <bottom/>
      <diagonal/>
    </border>
    <border>
      <left style="thin">
        <color rgb="FFB0B7BB"/>
      </left>
      <right style="thin">
        <color rgb="FFB0B7BB"/>
      </right>
      <top style="thin">
        <color rgb="FFB0B7BB"/>
      </top>
      <bottom/>
      <diagonal/>
    </border>
    <border>
      <left style="thin">
        <color rgb="FFB0B7BB"/>
      </left>
      <right/>
      <top style="thin">
        <color rgb="FFB0B7BB"/>
      </top>
      <bottom style="thin">
        <color rgb="FFB0B7BB"/>
      </bottom>
      <diagonal/>
    </border>
    <border>
      <left style="thin">
        <color rgb="FFB0B7BB"/>
      </left>
      <right style="thin">
        <color rgb="FFB0B7BB"/>
      </right>
      <top/>
      <bottom/>
      <diagonal/>
    </border>
    <border>
      <left style="thin">
        <color rgb="FFB0B7BB"/>
      </left>
      <right style="thin">
        <color rgb="FFB0B7BB"/>
      </right>
      <top/>
      <bottom style="thin">
        <color rgb="FFB0B7BB"/>
      </bottom>
      <diagonal/>
    </border>
    <border>
      <left style="thin">
        <color rgb="FFC1C1C1"/>
      </left>
      <right style="thin">
        <color rgb="FFC1C1C1"/>
      </right>
      <top/>
      <bottom style="thin">
        <color rgb="FFC1C1C1"/>
      </bottom>
      <diagonal/>
    </border>
    <border>
      <left style="thin">
        <color rgb="FFB0B7BB"/>
      </left>
      <right/>
      <top style="thin">
        <color rgb="FFC1C1C1"/>
      </top>
      <bottom style="thin">
        <color rgb="FFC1C1C1"/>
      </bottom>
      <diagonal/>
    </border>
    <border>
      <left/>
      <right/>
      <top style="thin">
        <color rgb="FFC1C1C1"/>
      </top>
      <bottom style="thin">
        <color rgb="FFC1C1C1"/>
      </bottom>
      <diagonal/>
    </border>
    <border>
      <left/>
      <right style="thin">
        <color rgb="FFC1C1C1"/>
      </right>
      <top style="thin">
        <color rgb="FFC1C1C1"/>
      </top>
      <bottom style="thin">
        <color rgb="FFC1C1C1"/>
      </bottom>
      <diagonal/>
    </border>
    <border>
      <left style="thin">
        <color rgb="FFC1C1C1"/>
      </left>
      <right/>
      <top/>
      <bottom/>
      <diagonal/>
    </border>
    <border>
      <left/>
      <right/>
      <top style="thin">
        <color rgb="FFB0B7BB"/>
      </top>
      <bottom style="thin">
        <color rgb="FFB0B7BB"/>
      </bottom>
      <diagonal/>
    </border>
    <border>
      <left/>
      <right style="thin">
        <color rgb="FFB0B7BB"/>
      </right>
      <top style="thin">
        <color rgb="FFB0B7BB"/>
      </top>
      <bottom style="thin">
        <color rgb="FFB0B7BB"/>
      </bottom>
      <diagonal/>
    </border>
    <border>
      <left style="thin">
        <color rgb="FFB0B7BB"/>
      </left>
      <right/>
      <top style="thin">
        <color rgb="FFB0B7BB"/>
      </top>
      <bottom/>
      <diagonal/>
    </border>
    <border>
      <left/>
      <right style="thin">
        <color rgb="FFB0B7BB"/>
      </right>
      <top style="thin">
        <color rgb="FFB0B7BB"/>
      </top>
      <bottom/>
      <diagonal/>
    </border>
    <border>
      <left style="thin">
        <color rgb="FFB0B7BB"/>
      </left>
      <right/>
      <top/>
      <bottom style="thin">
        <color rgb="FFB0B7BB"/>
      </bottom>
      <diagonal/>
    </border>
    <border>
      <left/>
      <right style="thin">
        <color rgb="FFB0B7BB"/>
      </right>
      <top/>
      <bottom style="thin">
        <color rgb="FFB0B7BB"/>
      </bottom>
      <diagonal/>
    </border>
    <border>
      <left/>
      <right style="thin">
        <color rgb="FFFFFFFF"/>
      </right>
      <top/>
      <bottom style="thick">
        <color rgb="FFFFFFFF"/>
      </bottom>
      <diagonal/>
    </border>
    <border>
      <left/>
      <right style="thin">
        <color rgb="FFFFFFFF"/>
      </right>
      <top/>
      <bottom style="thin">
        <color rgb="FFFFFFFF"/>
      </bottom>
      <diagonal/>
    </border>
    <border>
      <left style="thin">
        <color rgb="FFB0B7BB"/>
      </left>
      <right/>
      <top style="thin">
        <color rgb="FFC1C1C1"/>
      </top>
      <bottom/>
      <diagonal/>
    </border>
    <border>
      <left/>
      <right/>
      <top style="thin">
        <color rgb="FFC1C1C1"/>
      </top>
      <bottom/>
      <diagonal/>
    </border>
    <border>
      <left/>
      <right style="thin">
        <color rgb="FFC1C1C1"/>
      </right>
      <top style="thin">
        <color rgb="FFC1C1C1"/>
      </top>
      <bottom/>
      <diagonal/>
    </border>
    <border>
      <left style="thin">
        <color rgb="FFB0B7BB"/>
      </left>
      <right/>
      <top/>
      <bottom/>
      <diagonal/>
    </border>
    <border>
      <left/>
      <right style="thin">
        <color rgb="FFC1C1C1"/>
      </right>
      <top/>
      <bottom/>
      <diagonal/>
    </border>
    <border>
      <left style="thin">
        <color rgb="FFB0B7BB"/>
      </left>
      <right/>
      <top/>
      <bottom style="thin">
        <color rgb="FFC1C1C1"/>
      </bottom>
      <diagonal/>
    </border>
    <border>
      <left/>
      <right/>
      <top/>
      <bottom style="thin">
        <color rgb="FFC1C1C1"/>
      </bottom>
      <diagonal/>
    </border>
    <border>
      <left/>
      <right style="thin">
        <color rgb="FFC1C1C1"/>
      </right>
      <top/>
      <bottom style="thin">
        <color rgb="FFC1C1C1"/>
      </bottom>
      <diagonal/>
    </border>
    <border>
      <left style="medium">
        <color indexed="64"/>
      </left>
      <right style="medium">
        <color indexed="64"/>
      </right>
      <top style="medium">
        <color indexed="64"/>
      </top>
      <bottom style="medium">
        <color indexed="64"/>
      </bottom>
      <diagonal/>
    </border>
    <border>
      <left style="medium">
        <color indexed="64"/>
      </left>
      <right style="thin">
        <color rgb="FFFFFFFF"/>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rgb="FFFFFFFF"/>
      </right>
      <top/>
      <bottom style="thin">
        <color rgb="FFFFFFFF"/>
      </bottom>
      <diagonal/>
    </border>
    <border>
      <left/>
      <right style="medium">
        <color indexed="64"/>
      </right>
      <top/>
      <bottom style="thin">
        <color rgb="FFFFFFFF"/>
      </bottom>
      <diagonal/>
    </border>
    <border>
      <left style="medium">
        <color indexed="64"/>
      </left>
      <right style="thin">
        <color rgb="FFFFFFFF"/>
      </right>
      <top style="medium">
        <color indexed="64"/>
      </top>
      <bottom style="thin">
        <color rgb="FFFFFFFF"/>
      </bottom>
      <diagonal/>
    </border>
    <border>
      <left/>
      <right style="medium">
        <color indexed="64"/>
      </right>
      <top style="medium">
        <color indexed="64"/>
      </top>
      <bottom style="thin">
        <color rgb="FFFFFFFF"/>
      </bottom>
      <diagonal/>
    </border>
    <border>
      <left style="medium">
        <color indexed="64"/>
      </left>
      <right style="thin">
        <color rgb="FFFFFFFF"/>
      </right>
      <top/>
      <bottom/>
      <diagonal/>
    </border>
    <border>
      <left style="medium">
        <color indexed="64"/>
      </left>
      <right style="thin">
        <color rgb="FFFFFFFF"/>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thin">
        <color rgb="FFB0B7BB"/>
      </bottom>
      <diagonal/>
    </border>
    <border>
      <left style="thin">
        <color rgb="FFC1C1C1"/>
      </left>
      <right/>
      <top style="thin">
        <color rgb="FFC1C1C1"/>
      </top>
      <bottom style="thin">
        <color rgb="FFC1C1C1"/>
      </bottom>
      <diagonal/>
    </border>
    <border>
      <left style="thin">
        <color rgb="FFB0B7BB"/>
      </left>
      <right/>
      <top style="thin">
        <color rgb="FFB0B7BB"/>
      </top>
      <bottom style="thin">
        <color rgb="FFC1C1C1"/>
      </bottom>
      <diagonal/>
    </border>
    <border>
      <left/>
      <right/>
      <top style="thin">
        <color rgb="FFB0B7BB"/>
      </top>
      <bottom style="thin">
        <color rgb="FFC1C1C1"/>
      </bottom>
      <diagonal/>
    </border>
    <border>
      <left style="thin">
        <color rgb="FFC1C1C1"/>
      </left>
      <right/>
      <top style="thin">
        <color rgb="FFC1C1C1"/>
      </top>
      <bottom/>
      <diagonal/>
    </border>
    <border>
      <left/>
      <right/>
      <top/>
      <bottom style="thin">
        <color theme="4" tint="0.39997558519241921"/>
      </bottom>
      <diagonal/>
    </border>
  </borders>
  <cellStyleXfs count="5">
    <xf numFmtId="0" fontId="0" fillId="0" borderId="0"/>
    <xf numFmtId="43" fontId="2" fillId="0" borderId="0" applyFont="0" applyFill="0" applyBorder="0" applyAlignment="0" applyProtection="0"/>
    <xf numFmtId="0" fontId="4" fillId="0" borderId="0"/>
    <xf numFmtId="0" fontId="5" fillId="0" borderId="0" applyNumberFormat="0" applyFill="0" applyBorder="0" applyAlignment="0" applyProtection="0"/>
    <xf numFmtId="9" fontId="2" fillId="0" borderId="0" applyFont="0" applyFill="0" applyBorder="0" applyAlignment="0" applyProtection="0"/>
  </cellStyleXfs>
  <cellXfs count="356">
    <xf numFmtId="0" fontId="0" fillId="0" borderId="0" xfId="0"/>
    <xf numFmtId="0" fontId="1" fillId="0" borderId="0" xfId="0" applyFont="1"/>
    <xf numFmtId="0" fontId="0" fillId="0" borderId="0" xfId="0" applyAlignment="1">
      <alignment horizontal="left" vertical="center" wrapText="1"/>
    </xf>
    <xf numFmtId="0" fontId="0" fillId="0" borderId="0" xfId="0" applyAlignment="1">
      <alignment wrapText="1"/>
    </xf>
    <xf numFmtId="0" fontId="1" fillId="10" borderId="0" xfId="0" applyFont="1" applyFill="1" applyAlignment="1">
      <alignment horizontal="left"/>
    </xf>
    <xf numFmtId="167" fontId="0" fillId="11" borderId="2" xfId="1" applyNumberFormat="1" applyFont="1" applyFill="1" applyBorder="1" applyAlignment="1">
      <alignment horizontal="right"/>
    </xf>
    <xf numFmtId="0" fontId="3" fillId="10" borderId="0" xfId="0" applyFont="1" applyFill="1" applyAlignment="1">
      <alignment horizontal="left"/>
    </xf>
    <xf numFmtId="0" fontId="1" fillId="10" borderId="0" xfId="0" applyFont="1" applyFill="1" applyAlignment="1">
      <alignment horizontal="left" vertical="center"/>
    </xf>
    <xf numFmtId="167" fontId="0" fillId="11" borderId="3" xfId="1" applyNumberFormat="1" applyFont="1" applyFill="1" applyBorder="1" applyAlignment="1">
      <alignment horizontal="right"/>
    </xf>
    <xf numFmtId="167" fontId="0" fillId="11" borderId="8" xfId="1" applyNumberFormat="1" applyFont="1" applyFill="1" applyBorder="1" applyAlignment="1">
      <alignment horizontal="right"/>
    </xf>
    <xf numFmtId="167" fontId="0" fillId="12" borderId="2" xfId="1" applyNumberFormat="1" applyFont="1" applyFill="1" applyBorder="1" applyAlignment="1">
      <alignment horizontal="right"/>
    </xf>
    <xf numFmtId="167" fontId="0" fillId="11" borderId="0" xfId="1" applyNumberFormat="1" applyFont="1" applyFill="1" applyBorder="1" applyAlignment="1">
      <alignment horizontal="right"/>
    </xf>
    <xf numFmtId="0" fontId="5" fillId="0" borderId="0" xfId="3"/>
    <xf numFmtId="0" fontId="0" fillId="10" borderId="0" xfId="0" applyFill="1" applyAlignment="1">
      <alignment horizontal="left"/>
    </xf>
    <xf numFmtId="164" fontId="6" fillId="9" borderId="1" xfId="0" applyNumberFormat="1" applyFont="1" applyFill="1" applyBorder="1" applyAlignment="1">
      <alignment horizontal="center"/>
    </xf>
    <xf numFmtId="0" fontId="7" fillId="9" borderId="1" xfId="0" applyFont="1" applyFill="1" applyBorder="1" applyAlignment="1">
      <alignment horizontal="left" vertical="top"/>
    </xf>
    <xf numFmtId="0" fontId="6" fillId="9" borderId="1" xfId="0" applyFont="1" applyFill="1" applyBorder="1" applyAlignment="1">
      <alignment horizontal="left" vertical="top"/>
    </xf>
    <xf numFmtId="0" fontId="6" fillId="9" borderId="1" xfId="0" applyFont="1" applyFill="1" applyBorder="1" applyAlignment="1">
      <alignment horizontal="left" vertical="top" indent="1"/>
    </xf>
    <xf numFmtId="0" fontId="6" fillId="9" borderId="5" xfId="0" applyFont="1" applyFill="1" applyBorder="1" applyAlignment="1">
      <alignment horizontal="left" vertical="top"/>
    </xf>
    <xf numFmtId="0" fontId="7" fillId="9" borderId="1" xfId="0" applyFont="1" applyFill="1" applyBorder="1" applyAlignment="1">
      <alignment horizontal="left" vertical="top" wrapText="1"/>
    </xf>
    <xf numFmtId="0" fontId="5" fillId="10" borderId="0" xfId="3" applyFill="1" applyAlignment="1">
      <alignment horizontal="left"/>
    </xf>
    <xf numFmtId="165" fontId="0" fillId="11" borderId="2" xfId="0" applyNumberFormat="1" applyFill="1" applyBorder="1" applyAlignment="1">
      <alignment horizontal="right"/>
    </xf>
    <xf numFmtId="0" fontId="0" fillId="11" borderId="2" xfId="0" applyFill="1" applyBorder="1" applyAlignment="1">
      <alignment horizontal="right"/>
    </xf>
    <xf numFmtId="165" fontId="0" fillId="11" borderId="3" xfId="0" applyNumberFormat="1" applyFill="1" applyBorder="1" applyAlignment="1">
      <alignment horizontal="right"/>
    </xf>
    <xf numFmtId="0" fontId="6" fillId="9" borderId="4" xfId="0" applyFont="1" applyFill="1" applyBorder="1" applyAlignment="1">
      <alignment horizontal="left" vertical="top"/>
    </xf>
    <xf numFmtId="0" fontId="7" fillId="9" borderId="7" xfId="0" applyFont="1" applyFill="1" applyBorder="1" applyAlignment="1">
      <alignment horizontal="left" vertical="top" wrapText="1"/>
    </xf>
    <xf numFmtId="166" fontId="0" fillId="11" borderId="2" xfId="0" applyNumberFormat="1" applyFill="1" applyBorder="1" applyAlignment="1">
      <alignment horizontal="right"/>
    </xf>
    <xf numFmtId="1" fontId="0" fillId="11" borderId="2" xfId="0" applyNumberFormat="1" applyFill="1" applyBorder="1" applyAlignment="1">
      <alignment horizontal="right"/>
    </xf>
    <xf numFmtId="0" fontId="6" fillId="9" borderId="4" xfId="0" applyFont="1" applyFill="1" applyBorder="1" applyAlignment="1">
      <alignment horizontal="left" vertical="top" indent="1"/>
    </xf>
    <xf numFmtId="0" fontId="8" fillId="10" borderId="0" xfId="0" applyFont="1" applyFill="1" applyAlignment="1">
      <alignment horizontal="left"/>
    </xf>
    <xf numFmtId="0" fontId="10" fillId="9" borderId="1" xfId="0" applyFont="1" applyFill="1" applyBorder="1" applyAlignment="1">
      <alignment horizontal="left" vertical="top"/>
    </xf>
    <xf numFmtId="165" fontId="8" fillId="11" borderId="2" xfId="0" applyNumberFormat="1" applyFont="1" applyFill="1" applyBorder="1" applyAlignment="1">
      <alignment horizontal="right"/>
    </xf>
    <xf numFmtId="0" fontId="8" fillId="11" borderId="2" xfId="0" applyFont="1" applyFill="1" applyBorder="1" applyAlignment="1">
      <alignment horizontal="right"/>
    </xf>
    <xf numFmtId="166" fontId="8" fillId="11" borderId="2" xfId="0" applyNumberFormat="1" applyFont="1" applyFill="1" applyBorder="1" applyAlignment="1">
      <alignment horizontal="right"/>
    </xf>
    <xf numFmtId="0" fontId="8" fillId="0" borderId="0" xfId="0" applyFont="1"/>
    <xf numFmtId="0" fontId="12" fillId="10" borderId="0" xfId="2" applyFont="1" applyFill="1" applyAlignment="1">
      <alignment horizontal="left"/>
    </xf>
    <xf numFmtId="0" fontId="10" fillId="9" borderId="1" xfId="2" applyFont="1" applyFill="1" applyBorder="1" applyAlignment="1">
      <alignment horizontal="left" vertical="top"/>
    </xf>
    <xf numFmtId="165" fontId="6" fillId="9" borderId="1" xfId="0" applyNumberFormat="1" applyFont="1" applyFill="1" applyBorder="1" applyAlignment="1">
      <alignment horizontal="center"/>
    </xf>
    <xf numFmtId="165" fontId="6" fillId="9" borderId="1" xfId="0" applyNumberFormat="1" applyFont="1" applyFill="1" applyBorder="1" applyAlignment="1">
      <alignment horizontal="left" vertical="top"/>
    </xf>
    <xf numFmtId="168" fontId="0" fillId="11" borderId="2" xfId="0" applyNumberFormat="1" applyFill="1" applyBorder="1" applyAlignment="1">
      <alignment horizontal="right"/>
    </xf>
    <xf numFmtId="165" fontId="6" fillId="9" borderId="1" xfId="0" applyNumberFormat="1" applyFont="1" applyFill="1" applyBorder="1" applyAlignment="1">
      <alignment horizontal="left" vertical="top" indent="1"/>
    </xf>
    <xf numFmtId="0" fontId="13" fillId="10" borderId="0" xfId="0" applyFont="1" applyFill="1" applyAlignment="1">
      <alignment horizontal="center" wrapText="1"/>
    </xf>
    <xf numFmtId="0" fontId="7" fillId="9" borderId="5" xfId="0" applyFont="1" applyFill="1" applyBorder="1" applyAlignment="1">
      <alignment vertical="top"/>
    </xf>
    <xf numFmtId="0" fontId="7" fillId="9" borderId="14" xfId="0" applyFont="1" applyFill="1" applyBorder="1" applyAlignment="1">
      <alignment vertical="top"/>
    </xf>
    <xf numFmtId="43" fontId="0" fillId="10" borderId="0" xfId="0" applyNumberFormat="1" applyFill="1" applyAlignment="1">
      <alignment horizontal="left"/>
    </xf>
    <xf numFmtId="169" fontId="0" fillId="13" borderId="2" xfId="0" applyNumberFormat="1" applyFill="1" applyBorder="1" applyAlignment="1">
      <alignment horizontal="right"/>
    </xf>
    <xf numFmtId="0" fontId="16" fillId="16" borderId="20" xfId="0" applyFont="1" applyFill="1" applyBorder="1"/>
    <xf numFmtId="0" fontId="16" fillId="15" borderId="20" xfId="0" applyFont="1" applyFill="1" applyBorder="1"/>
    <xf numFmtId="0" fontId="15" fillId="0" borderId="0" xfId="0" applyFont="1"/>
    <xf numFmtId="0" fontId="10" fillId="9" borderId="7" xfId="0" applyFont="1" applyFill="1" applyBorder="1" applyAlignment="1">
      <alignment horizontal="left" vertical="top"/>
    </xf>
    <xf numFmtId="166" fontId="18" fillId="11" borderId="2" xfId="0" applyNumberFormat="1" applyFont="1" applyFill="1" applyBorder="1" applyAlignment="1">
      <alignment horizontal="right"/>
    </xf>
    <xf numFmtId="165" fontId="18" fillId="11" borderId="2" xfId="0" applyNumberFormat="1" applyFont="1" applyFill="1" applyBorder="1" applyAlignment="1">
      <alignment horizontal="right"/>
    </xf>
    <xf numFmtId="0" fontId="18" fillId="11" borderId="2" xfId="0" applyFont="1" applyFill="1" applyBorder="1" applyAlignment="1">
      <alignment horizontal="right"/>
    </xf>
    <xf numFmtId="0" fontId="10" fillId="9" borderId="1" xfId="2" applyFont="1" applyFill="1" applyBorder="1" applyAlignment="1">
      <alignment horizontal="center" vertical="center" wrapText="1"/>
    </xf>
    <xf numFmtId="0" fontId="6" fillId="9" borderId="1" xfId="0" applyFont="1" applyFill="1" applyBorder="1" applyAlignment="1">
      <alignment horizontal="center" vertical="top"/>
    </xf>
    <xf numFmtId="0" fontId="0" fillId="10" borderId="0" xfId="0" applyFill="1"/>
    <xf numFmtId="0" fontId="19" fillId="10" borderId="0" xfId="0" applyFont="1" applyFill="1" applyAlignment="1">
      <alignment horizontal="left"/>
    </xf>
    <xf numFmtId="0" fontId="14" fillId="14" borderId="19" xfId="0" applyFont="1" applyFill="1" applyBorder="1" applyAlignment="1">
      <alignment wrapText="1"/>
    </xf>
    <xf numFmtId="0" fontId="21" fillId="0" borderId="0" xfId="0" applyFont="1"/>
    <xf numFmtId="0" fontId="20" fillId="20" borderId="30" xfId="0" applyFont="1" applyFill="1" applyBorder="1"/>
    <xf numFmtId="0" fontId="20" fillId="20" borderId="31" xfId="0" applyFont="1" applyFill="1" applyBorder="1"/>
    <xf numFmtId="0" fontId="20" fillId="20" borderId="32" xfId="0" applyFont="1" applyFill="1" applyBorder="1"/>
    <xf numFmtId="0" fontId="22" fillId="15" borderId="33" xfId="0" applyFont="1" applyFill="1" applyBorder="1"/>
    <xf numFmtId="0" fontId="22" fillId="15" borderId="34" xfId="0" applyFont="1" applyFill="1" applyBorder="1"/>
    <xf numFmtId="0" fontId="22" fillId="16" borderId="33" xfId="0" applyFont="1" applyFill="1" applyBorder="1"/>
    <xf numFmtId="0" fontId="22" fillId="16" borderId="34" xfId="0" applyFont="1" applyFill="1" applyBorder="1"/>
    <xf numFmtId="0" fontId="22" fillId="15" borderId="35" xfId="0" applyFont="1" applyFill="1" applyBorder="1"/>
    <xf numFmtId="0" fontId="22" fillId="15" borderId="36" xfId="0" applyFont="1" applyFill="1" applyBorder="1"/>
    <xf numFmtId="0" fontId="22" fillId="15" borderId="38" xfId="0" applyFont="1" applyFill="1" applyBorder="1"/>
    <xf numFmtId="0" fontId="22" fillId="15" borderId="39" xfId="0" applyFont="1" applyFill="1" applyBorder="1"/>
    <xf numFmtId="0" fontId="22" fillId="19" borderId="32" xfId="0" applyFont="1" applyFill="1" applyBorder="1"/>
    <xf numFmtId="0" fontId="22" fillId="16" borderId="30" xfId="0" applyFont="1" applyFill="1" applyBorder="1"/>
    <xf numFmtId="0" fontId="22" fillId="16" borderId="31" xfId="0" applyFont="1" applyFill="1" applyBorder="1"/>
    <xf numFmtId="0" fontId="22" fillId="18" borderId="40" xfId="0" applyFont="1" applyFill="1" applyBorder="1"/>
    <xf numFmtId="0" fontId="22" fillId="19" borderId="40" xfId="0" applyFont="1" applyFill="1" applyBorder="1"/>
    <xf numFmtId="0" fontId="22" fillId="16" borderId="38" xfId="0" applyFont="1" applyFill="1" applyBorder="1"/>
    <xf numFmtId="0" fontId="22" fillId="16" borderId="39" xfId="0" applyFont="1" applyFill="1" applyBorder="1"/>
    <xf numFmtId="0" fontId="22" fillId="19" borderId="0" xfId="0" applyFont="1" applyFill="1"/>
    <xf numFmtId="0" fontId="22" fillId="16" borderId="37" xfId="0" applyFont="1" applyFill="1" applyBorder="1"/>
    <xf numFmtId="0" fontId="22" fillId="16" borderId="42" xfId="0" applyFont="1" applyFill="1" applyBorder="1"/>
    <xf numFmtId="0" fontId="22" fillId="18" borderId="32" xfId="0" applyFont="1" applyFill="1" applyBorder="1"/>
    <xf numFmtId="0" fontId="22" fillId="15" borderId="30" xfId="0" applyFont="1" applyFill="1" applyBorder="1"/>
    <xf numFmtId="0" fontId="22" fillId="15" borderId="31" xfId="0" applyFont="1" applyFill="1" applyBorder="1"/>
    <xf numFmtId="0" fontId="20" fillId="20" borderId="29" xfId="0" applyFont="1" applyFill="1" applyBorder="1"/>
    <xf numFmtId="0" fontId="22" fillId="19" borderId="29" xfId="0" applyFont="1" applyFill="1" applyBorder="1"/>
    <xf numFmtId="0" fontId="22" fillId="18" borderId="46" xfId="0" applyFont="1" applyFill="1" applyBorder="1"/>
    <xf numFmtId="0" fontId="22" fillId="19" borderId="46" xfId="0" applyFont="1" applyFill="1" applyBorder="1"/>
    <xf numFmtId="0" fontId="22" fillId="18" borderId="45" xfId="0" applyFont="1" applyFill="1" applyBorder="1"/>
    <xf numFmtId="0" fontId="22" fillId="18" borderId="29" xfId="0" applyFont="1" applyFill="1" applyBorder="1"/>
    <xf numFmtId="0" fontId="6" fillId="9" borderId="4" xfId="0" applyFont="1" applyFill="1" applyBorder="1" applyAlignment="1">
      <alignment vertical="top"/>
    </xf>
    <xf numFmtId="0" fontId="6" fillId="9" borderId="6" xfId="0" applyFont="1" applyFill="1" applyBorder="1" applyAlignment="1">
      <alignment horizontal="left" vertical="top" indent="1"/>
    </xf>
    <xf numFmtId="169" fontId="18" fillId="12" borderId="2" xfId="0" applyNumberFormat="1" applyFont="1" applyFill="1" applyBorder="1" applyAlignment="1">
      <alignment horizontal="right"/>
    </xf>
    <xf numFmtId="0" fontId="23" fillId="9" borderId="6" xfId="0" applyFont="1" applyFill="1" applyBorder="1" applyAlignment="1">
      <alignment horizontal="left" vertical="top" indent="1"/>
    </xf>
    <xf numFmtId="0" fontId="23" fillId="9" borderId="1" xfId="0" applyFont="1" applyFill="1" applyBorder="1" applyAlignment="1">
      <alignment horizontal="left" vertical="top" indent="1"/>
    </xf>
    <xf numFmtId="167" fontId="12" fillId="11" borderId="2" xfId="1" applyNumberFormat="1" applyFont="1" applyFill="1" applyBorder="1" applyAlignment="1">
      <alignment horizontal="right"/>
    </xf>
    <xf numFmtId="0" fontId="24" fillId="10" borderId="0" xfId="2" applyFont="1" applyFill="1" applyAlignment="1">
      <alignment horizontal="left"/>
    </xf>
    <xf numFmtId="0" fontId="25" fillId="9" borderId="1" xfId="2" applyFont="1" applyFill="1" applyBorder="1" applyAlignment="1">
      <alignment horizontal="center" vertical="center" wrapText="1"/>
    </xf>
    <xf numFmtId="0" fontId="26" fillId="9" borderId="1" xfId="0" applyFont="1" applyFill="1" applyBorder="1" applyAlignment="1">
      <alignment horizontal="center" vertical="top"/>
    </xf>
    <xf numFmtId="0" fontId="10" fillId="9" borderId="4" xfId="2" applyFont="1" applyFill="1" applyBorder="1" applyAlignment="1">
      <alignment vertical="center" wrapText="1"/>
    </xf>
    <xf numFmtId="9" fontId="0" fillId="11" borderId="2" xfId="4" applyFont="1" applyFill="1" applyBorder="1" applyAlignment="1">
      <alignment horizontal="right"/>
    </xf>
    <xf numFmtId="0" fontId="10" fillId="9" borderId="1" xfId="2" applyFont="1" applyFill="1" applyBorder="1" applyAlignment="1">
      <alignment horizontal="left" vertical="top" indent="1"/>
    </xf>
    <xf numFmtId="9" fontId="1" fillId="11" borderId="2" xfId="4" applyFont="1" applyFill="1" applyBorder="1" applyAlignment="1">
      <alignment horizontal="right"/>
    </xf>
    <xf numFmtId="0" fontId="27" fillId="0" borderId="0" xfId="0" applyFont="1"/>
    <xf numFmtId="0" fontId="10" fillId="9" borderId="1" xfId="0" applyFont="1" applyFill="1" applyBorder="1" applyAlignment="1">
      <alignment horizontal="center" vertical="center"/>
    </xf>
    <xf numFmtId="165" fontId="6" fillId="9" borderId="0" xfId="0" applyNumberFormat="1" applyFont="1" applyFill="1" applyAlignment="1">
      <alignment horizontal="center"/>
    </xf>
    <xf numFmtId="0" fontId="10" fillId="9" borderId="0" xfId="2" applyFont="1" applyFill="1" applyAlignment="1">
      <alignment vertical="center"/>
    </xf>
    <xf numFmtId="0" fontId="10" fillId="9" borderId="47" xfId="2" applyFont="1" applyFill="1" applyBorder="1" applyAlignment="1">
      <alignment vertical="center"/>
    </xf>
    <xf numFmtId="0" fontId="1" fillId="21" borderId="0" xfId="0" applyFont="1" applyFill="1"/>
    <xf numFmtId="0" fontId="1" fillId="0" borderId="0" xfId="0" applyFont="1" applyAlignment="1">
      <alignment horizontal="left" vertical="center"/>
    </xf>
    <xf numFmtId="0" fontId="1" fillId="0" borderId="0" xfId="0" applyFont="1" applyAlignment="1">
      <alignment wrapText="1"/>
    </xf>
    <xf numFmtId="0" fontId="1" fillId="0" borderId="0" xfId="0" applyFont="1" applyAlignment="1">
      <alignment vertical="center"/>
    </xf>
    <xf numFmtId="0" fontId="28" fillId="0" borderId="0" xfId="0" applyFont="1" applyAlignment="1">
      <alignment vertical="center" wrapText="1"/>
    </xf>
    <xf numFmtId="0" fontId="29" fillId="2" borderId="0" xfId="3" applyFont="1" applyFill="1"/>
    <xf numFmtId="0" fontId="29" fillId="3" borderId="0" xfId="3" applyFont="1" applyFill="1"/>
    <xf numFmtId="0" fontId="29" fillId="4" borderId="0" xfId="3" applyFont="1" applyFill="1"/>
    <xf numFmtId="0" fontId="29" fillId="5" borderId="0" xfId="3" applyFont="1" applyFill="1" applyAlignment="1">
      <alignment vertical="center"/>
    </xf>
    <xf numFmtId="0" fontId="29" fillId="7" borderId="0" xfId="3" applyFont="1" applyFill="1" applyAlignment="1">
      <alignment vertical="center" wrapText="1"/>
    </xf>
    <xf numFmtId="0" fontId="29" fillId="8" borderId="0" xfId="3" applyFont="1" applyFill="1"/>
    <xf numFmtId="0" fontId="17" fillId="17" borderId="2" xfId="0" applyFont="1" applyFill="1" applyBorder="1"/>
    <xf numFmtId="165" fontId="1" fillId="11" borderId="2" xfId="0" applyNumberFormat="1" applyFont="1" applyFill="1" applyBorder="1" applyAlignment="1">
      <alignment horizontal="right"/>
    </xf>
    <xf numFmtId="0" fontId="0" fillId="10" borderId="0" xfId="0" applyFill="1" applyAlignment="1">
      <alignment horizontal="left"/>
    </xf>
    <xf numFmtId="9" fontId="0" fillId="10" borderId="0" xfId="4" applyFont="1" applyFill="1" applyAlignment="1">
      <alignment horizontal="left"/>
    </xf>
    <xf numFmtId="0" fontId="0" fillId="0" borderId="0" xfId="0" applyAlignment="1">
      <alignment horizontal="left" indent="1"/>
    </xf>
    <xf numFmtId="0" fontId="14" fillId="14" borderId="19" xfId="0" applyFont="1" applyFill="1" applyBorder="1" applyAlignment="1">
      <alignment horizontal="left" wrapText="1" indent="1"/>
    </xf>
    <xf numFmtId="0" fontId="16" fillId="15" borderId="20" xfId="0" applyFont="1" applyFill="1" applyBorder="1" applyAlignment="1">
      <alignment horizontal="left" indent="1"/>
    </xf>
    <xf numFmtId="0" fontId="16" fillId="16" borderId="20" xfId="0" applyFont="1" applyFill="1" applyBorder="1" applyAlignment="1">
      <alignment horizontal="left" indent="1"/>
    </xf>
    <xf numFmtId="0" fontId="15" fillId="0" borderId="0" xfId="0" applyFont="1" applyAlignment="1">
      <alignment horizontal="left" indent="1"/>
    </xf>
    <xf numFmtId="167" fontId="1" fillId="22" borderId="2" xfId="1" applyNumberFormat="1" applyFont="1" applyFill="1" applyBorder="1" applyAlignment="1">
      <alignment horizontal="right"/>
    </xf>
    <xf numFmtId="167" fontId="24" fillId="22" borderId="2" xfId="1" applyNumberFormat="1" applyFont="1" applyFill="1" applyBorder="1" applyAlignment="1">
      <alignment horizontal="right"/>
    </xf>
    <xf numFmtId="9" fontId="1" fillId="22" borderId="2" xfId="4" applyFont="1" applyFill="1" applyBorder="1" applyAlignment="1">
      <alignment horizontal="right"/>
    </xf>
    <xf numFmtId="0" fontId="31" fillId="0" borderId="0" xfId="0" applyFont="1" applyAlignment="1">
      <alignment horizontal="center" vertical="center" readingOrder="1"/>
    </xf>
    <xf numFmtId="167" fontId="0" fillId="23" borderId="2" xfId="1" applyNumberFormat="1" applyFont="1" applyFill="1" applyBorder="1" applyAlignment="1">
      <alignment horizontal="right"/>
    </xf>
    <xf numFmtId="0" fontId="0" fillId="10" borderId="0" xfId="0" applyFill="1" applyAlignment="1">
      <alignment horizontal="left"/>
    </xf>
    <xf numFmtId="0" fontId="9" fillId="10" borderId="0" xfId="0" applyFont="1" applyFill="1" applyAlignment="1">
      <alignment horizontal="center" wrapText="1"/>
    </xf>
    <xf numFmtId="0" fontId="8" fillId="10" borderId="0" xfId="0" applyFont="1" applyFill="1" applyAlignment="1">
      <alignment horizontal="left"/>
    </xf>
    <xf numFmtId="0" fontId="8" fillId="10" borderId="0" xfId="0" applyFont="1" applyFill="1" applyAlignment="1"/>
    <xf numFmtId="0" fontId="28" fillId="0" borderId="0" xfId="0" applyFont="1" applyAlignment="1">
      <alignment horizontal="left" vertical="center" wrapText="1"/>
    </xf>
    <xf numFmtId="0" fontId="0" fillId="0" borderId="0" xfId="0" applyAlignment="1">
      <alignment horizontal="left" wrapText="1"/>
    </xf>
    <xf numFmtId="0" fontId="9" fillId="10" borderId="0" xfId="0" applyFont="1" applyFill="1" applyAlignment="1">
      <alignment wrapText="1"/>
    </xf>
    <xf numFmtId="0" fontId="13" fillId="10" borderId="0" xfId="0" applyFont="1" applyFill="1" applyAlignment="1">
      <alignment horizontal="left" wrapText="1"/>
    </xf>
    <xf numFmtId="0" fontId="35" fillId="9" borderId="1" xfId="0" applyFont="1" applyFill="1" applyBorder="1" applyAlignment="1">
      <alignment horizontal="left" vertical="top" indent="1"/>
    </xf>
    <xf numFmtId="0" fontId="32" fillId="10" borderId="0" xfId="0" applyFont="1" applyFill="1" applyAlignment="1">
      <alignment horizontal="left"/>
    </xf>
    <xf numFmtId="0" fontId="33" fillId="10" borderId="0" xfId="0" applyFont="1" applyFill="1" applyAlignment="1">
      <alignment horizontal="left"/>
    </xf>
    <xf numFmtId="167" fontId="34" fillId="11" borderId="2" xfId="1" applyNumberFormat="1" applyFont="1" applyFill="1" applyBorder="1" applyAlignment="1">
      <alignment horizontal="right"/>
    </xf>
    <xf numFmtId="167" fontId="33" fillId="11" borderId="2" xfId="1" applyNumberFormat="1" applyFont="1" applyFill="1" applyBorder="1" applyAlignment="1">
      <alignment horizontal="right"/>
    </xf>
    <xf numFmtId="167" fontId="33" fillId="10" borderId="0" xfId="1" applyNumberFormat="1" applyFont="1" applyFill="1" applyAlignment="1">
      <alignment horizontal="left"/>
    </xf>
    <xf numFmtId="0" fontId="39" fillId="9" borderId="1" xfId="0" applyFont="1" applyFill="1" applyBorder="1" applyAlignment="1">
      <alignment horizontal="left" vertical="top" indent="1"/>
    </xf>
    <xf numFmtId="0" fontId="17" fillId="17" borderId="2" xfId="0" applyFont="1" applyFill="1" applyBorder="1" applyAlignment="1"/>
    <xf numFmtId="0" fontId="17" fillId="17" borderId="2" xfId="0" applyFont="1" applyFill="1" applyBorder="1" applyAlignment="1">
      <alignment horizontal="left" indent="2"/>
    </xf>
    <xf numFmtId="0" fontId="17" fillId="17" borderId="2" xfId="0" applyFont="1" applyFill="1" applyBorder="1" applyAlignment="1">
      <alignment horizontal="right"/>
    </xf>
    <xf numFmtId="0" fontId="0" fillId="10" borderId="0" xfId="0" applyFill="1" applyAlignment="1">
      <alignment horizontal="right"/>
    </xf>
    <xf numFmtId="0" fontId="28" fillId="0" borderId="0" xfId="0" applyFont="1" applyAlignment="1">
      <alignment horizontal="left" vertical="center" wrapText="1"/>
    </xf>
    <xf numFmtId="0" fontId="0" fillId="0" borderId="0" xfId="0" applyAlignment="1">
      <alignment horizontal="left" wrapText="1"/>
    </xf>
    <xf numFmtId="0" fontId="40" fillId="0" borderId="0" xfId="0" applyFont="1"/>
    <xf numFmtId="0" fontId="41" fillId="21" borderId="0" xfId="0" applyFont="1" applyFill="1"/>
    <xf numFmtId="0" fontId="40" fillId="0" borderId="0" xfId="0" applyFont="1" applyAlignment="1"/>
    <xf numFmtId="0" fontId="20" fillId="21" borderId="0" xfId="0" applyFont="1" applyFill="1"/>
    <xf numFmtId="0" fontId="0" fillId="10" borderId="0" xfId="0" applyFill="1" applyAlignment="1">
      <alignment horizontal="left"/>
    </xf>
    <xf numFmtId="0" fontId="8" fillId="10" borderId="0" xfId="0" applyFont="1" applyFill="1" applyAlignment="1">
      <alignment horizontal="left"/>
    </xf>
    <xf numFmtId="0" fontId="8" fillId="10" borderId="12" xfId="0" applyFont="1" applyFill="1" applyBorder="1" applyAlignment="1">
      <alignment vertical="center"/>
    </xf>
    <xf numFmtId="0" fontId="8" fillId="10" borderId="0" xfId="0" applyFont="1" applyFill="1" applyAlignment="1">
      <alignment vertical="center"/>
    </xf>
    <xf numFmtId="0" fontId="8" fillId="10" borderId="12" xfId="0" applyFont="1" applyFill="1" applyBorder="1" applyAlignment="1"/>
    <xf numFmtId="0" fontId="8" fillId="10" borderId="0" xfId="0" applyFont="1" applyFill="1" applyAlignment="1"/>
    <xf numFmtId="0" fontId="5" fillId="6" borderId="0" xfId="3" applyFill="1" applyAlignment="1">
      <alignment vertical="center"/>
    </xf>
    <xf numFmtId="0" fontId="0" fillId="10" borderId="0" xfId="0" applyFill="1" applyAlignment="1">
      <alignment horizontal="left"/>
    </xf>
    <xf numFmtId="9" fontId="13" fillId="10" borderId="0" xfId="4" applyFont="1" applyFill="1" applyAlignment="1">
      <alignment horizontal="left" wrapText="1"/>
    </xf>
    <xf numFmtId="9" fontId="8" fillId="11" borderId="2" xfId="4" applyFont="1" applyFill="1" applyBorder="1" applyAlignment="1">
      <alignment horizontal="right"/>
    </xf>
    <xf numFmtId="167" fontId="0" fillId="10" borderId="0" xfId="1" applyNumberFormat="1" applyFont="1" applyFill="1" applyAlignment="1">
      <alignment horizontal="left"/>
    </xf>
    <xf numFmtId="167" fontId="17" fillId="17" borderId="2" xfId="1" applyNumberFormat="1" applyFont="1" applyFill="1" applyBorder="1" applyAlignment="1">
      <alignment horizontal="right"/>
    </xf>
    <xf numFmtId="0" fontId="7" fillId="9" borderId="7" xfId="0" applyFont="1" applyFill="1" applyBorder="1" applyAlignment="1">
      <alignment horizontal="center" vertical="top"/>
    </xf>
    <xf numFmtId="9" fontId="0" fillId="10" borderId="0" xfId="4" applyFont="1" applyFill="1" applyAlignment="1">
      <alignment horizontal="right"/>
    </xf>
    <xf numFmtId="9" fontId="42" fillId="10" borderId="0" xfId="4" applyFont="1" applyFill="1" applyAlignment="1">
      <alignment horizontal="right"/>
    </xf>
    <xf numFmtId="9" fontId="0" fillId="10" borderId="0" xfId="4" applyNumberFormat="1" applyFont="1" applyFill="1" applyAlignment="1">
      <alignment horizontal="right"/>
    </xf>
    <xf numFmtId="9" fontId="42" fillId="10" borderId="0" xfId="4" applyNumberFormat="1" applyFont="1" applyFill="1" applyAlignment="1">
      <alignment horizontal="right"/>
    </xf>
    <xf numFmtId="9" fontId="43" fillId="17" borderId="2" xfId="4" applyNumberFormat="1" applyFont="1" applyFill="1" applyBorder="1" applyAlignment="1">
      <alignment horizontal="right"/>
    </xf>
    <xf numFmtId="9" fontId="43" fillId="17" borderId="2" xfId="4" applyFont="1" applyFill="1" applyBorder="1" applyAlignment="1">
      <alignment horizontal="right"/>
    </xf>
    <xf numFmtId="0" fontId="39" fillId="9" borderId="7" xfId="0" applyFont="1" applyFill="1" applyBorder="1" applyAlignment="1">
      <alignment horizontal="center" vertical="top"/>
    </xf>
    <xf numFmtId="0" fontId="0" fillId="10" borderId="0" xfId="0" applyFill="1" applyAlignment="1">
      <alignment horizontal="left"/>
    </xf>
    <xf numFmtId="0" fontId="24" fillId="10" borderId="0" xfId="2" applyFont="1" applyFill="1" applyAlignment="1">
      <alignment horizontal="left"/>
    </xf>
    <xf numFmtId="0" fontId="29" fillId="6" borderId="0" xfId="3" applyFont="1" applyFill="1" applyAlignment="1">
      <alignment vertical="center"/>
    </xf>
    <xf numFmtId="0" fontId="0" fillId="10" borderId="0" xfId="0" applyFill="1" applyAlignment="1"/>
    <xf numFmtId="165" fontId="44" fillId="11" borderId="2" xfId="0" applyNumberFormat="1" applyFont="1" applyFill="1" applyBorder="1" applyAlignment="1">
      <alignment horizontal="right"/>
    </xf>
    <xf numFmtId="165" fontId="0" fillId="0" borderId="2" xfId="0" applyNumberFormat="1" applyBorder="1" applyAlignment="1">
      <alignment horizontal="right"/>
    </xf>
    <xf numFmtId="165" fontId="44" fillId="0" borderId="2" xfId="0" applyNumberFormat="1" applyFont="1" applyBorder="1" applyAlignment="1">
      <alignment horizontal="right"/>
    </xf>
    <xf numFmtId="0" fontId="0" fillId="10" borderId="0" xfId="0" applyFill="1" applyAlignment="1">
      <alignment horizontal="left"/>
    </xf>
    <xf numFmtId="0" fontId="0" fillId="10" borderId="0" xfId="0" applyFill="1" applyAlignment="1">
      <alignment horizontal="left"/>
    </xf>
    <xf numFmtId="0" fontId="1" fillId="0" borderId="0" xfId="0" applyFont="1" applyAlignment="1">
      <alignment horizontal="left" vertical="center" wrapText="1"/>
    </xf>
    <xf numFmtId="0" fontId="29" fillId="27" borderId="0" xfId="3" applyFont="1" applyFill="1" applyAlignment="1">
      <alignment vertical="center" wrapText="1"/>
    </xf>
    <xf numFmtId="0" fontId="17" fillId="28" borderId="2" xfId="0" applyFont="1" applyFill="1" applyBorder="1" applyAlignment="1"/>
    <xf numFmtId="0" fontId="7" fillId="9" borderId="7" xfId="0" applyFont="1" applyFill="1" applyBorder="1" applyAlignment="1">
      <alignment horizontal="left" vertical="top" wrapText="1"/>
    </xf>
    <xf numFmtId="0" fontId="0" fillId="10" borderId="0" xfId="0" applyFill="1" applyAlignment="1">
      <alignment horizontal="left"/>
    </xf>
    <xf numFmtId="0" fontId="17" fillId="24" borderId="48" xfId="0" applyFont="1" applyFill="1" applyBorder="1" applyAlignment="1">
      <alignment horizontal="right"/>
    </xf>
    <xf numFmtId="0" fontId="17" fillId="24" borderId="10" xfId="0" applyFont="1" applyFill="1" applyBorder="1" applyAlignment="1">
      <alignment horizontal="right"/>
    </xf>
    <xf numFmtId="0" fontId="17" fillId="24" borderId="11" xfId="0" applyFont="1" applyFill="1" applyBorder="1" applyAlignment="1">
      <alignment horizontal="right"/>
    </xf>
    <xf numFmtId="0" fontId="7" fillId="9" borderId="7" xfId="0" applyFont="1" applyFill="1" applyBorder="1" applyAlignment="1">
      <alignment horizontal="center" vertical="top"/>
    </xf>
    <xf numFmtId="167" fontId="45" fillId="17" borderId="2" xfId="1" applyNumberFormat="1" applyFont="1" applyFill="1" applyBorder="1" applyAlignment="1">
      <alignment horizontal="right"/>
    </xf>
    <xf numFmtId="9" fontId="47" fillId="10" borderId="0" xfId="4" applyFont="1" applyFill="1" applyAlignment="1">
      <alignment horizontal="right"/>
    </xf>
    <xf numFmtId="0" fontId="47" fillId="10" borderId="0" xfId="0" applyFont="1" applyFill="1" applyAlignment="1">
      <alignment horizontal="left"/>
    </xf>
    <xf numFmtId="165" fontId="0" fillId="11" borderId="2" xfId="0" applyNumberFormat="1" applyFont="1" applyFill="1" applyBorder="1" applyAlignment="1">
      <alignment horizontal="right"/>
    </xf>
    <xf numFmtId="0" fontId="17" fillId="24" borderId="48" xfId="0" applyFont="1" applyFill="1" applyBorder="1" applyAlignment="1"/>
    <xf numFmtId="0" fontId="17" fillId="24" borderId="10" xfId="0" applyFont="1" applyFill="1" applyBorder="1" applyAlignment="1"/>
    <xf numFmtId="0" fontId="17" fillId="24" borderId="11" xfId="0" applyFont="1" applyFill="1" applyBorder="1" applyAlignment="1"/>
    <xf numFmtId="0" fontId="17" fillId="17" borderId="2" xfId="0" applyFont="1" applyFill="1" applyBorder="1" applyAlignment="1">
      <alignment horizontal="right" indent="2"/>
    </xf>
    <xf numFmtId="0" fontId="17" fillId="28" borderId="2" xfId="0" applyFont="1" applyFill="1" applyBorder="1" applyAlignment="1">
      <alignment horizontal="right"/>
    </xf>
    <xf numFmtId="0" fontId="47" fillId="10" borderId="0" xfId="0" applyFont="1" applyFill="1" applyAlignment="1">
      <alignment horizontal="right"/>
    </xf>
    <xf numFmtId="0" fontId="1" fillId="0" borderId="52" xfId="0" applyFont="1" applyBorder="1"/>
    <xf numFmtId="0" fontId="47" fillId="10" borderId="0" xfId="0" applyFont="1" applyFill="1" applyAlignment="1">
      <alignment horizontal="left" vertical="center"/>
    </xf>
    <xf numFmtId="0" fontId="0" fillId="10" borderId="0" xfId="0" applyFill="1" applyAlignment="1">
      <alignment horizontal="left"/>
    </xf>
    <xf numFmtId="0" fontId="24" fillId="10" borderId="0" xfId="2" applyFont="1" applyFill="1" applyAlignment="1">
      <alignment horizontal="left"/>
    </xf>
    <xf numFmtId="0" fontId="0" fillId="10" borderId="0" xfId="0" applyFill="1" applyAlignment="1">
      <alignment horizontal="left"/>
    </xf>
    <xf numFmtId="0" fontId="9" fillId="10" borderId="0" xfId="0" applyFont="1" applyFill="1" applyAlignment="1">
      <alignment horizontal="center" wrapText="1"/>
    </xf>
    <xf numFmtId="0" fontId="8" fillId="10" borderId="0" xfId="0" applyFont="1" applyFill="1" applyAlignment="1">
      <alignment horizontal="left"/>
    </xf>
    <xf numFmtId="0" fontId="46" fillId="17" borderId="2" xfId="0" applyFont="1" applyFill="1" applyBorder="1" applyAlignment="1">
      <alignment horizontal="right"/>
    </xf>
    <xf numFmtId="0" fontId="0" fillId="29" borderId="0" xfId="0" applyFill="1"/>
    <xf numFmtId="0" fontId="1" fillId="29" borderId="0" xfId="0" applyFont="1" applyFill="1"/>
    <xf numFmtId="0" fontId="4" fillId="0" borderId="0" xfId="2"/>
    <xf numFmtId="0" fontId="49" fillId="0" borderId="0" xfId="2" applyFont="1" applyAlignment="1">
      <alignment horizontal="left" vertical="top" indent="1"/>
    </xf>
    <xf numFmtId="0" fontId="5" fillId="7" borderId="0" xfId="3" applyFill="1" applyAlignment="1">
      <alignment vertical="center" wrapText="1"/>
    </xf>
    <xf numFmtId="9" fontId="8" fillId="10" borderId="0" xfId="4" applyFont="1" applyFill="1" applyAlignment="1"/>
    <xf numFmtId="43" fontId="0" fillId="11" borderId="2" xfId="1" applyFont="1" applyFill="1" applyBorder="1" applyAlignment="1">
      <alignment horizontal="right"/>
    </xf>
    <xf numFmtId="167" fontId="8" fillId="10" borderId="0" xfId="0" applyNumberFormat="1" applyFont="1" applyFill="1" applyAlignment="1">
      <alignment horizontal="left"/>
    </xf>
    <xf numFmtId="43" fontId="12" fillId="10" borderId="0" xfId="2" applyNumberFormat="1" applyFont="1" applyFill="1" applyAlignment="1">
      <alignment horizontal="left"/>
    </xf>
    <xf numFmtId="9" fontId="12" fillId="11" borderId="2" xfId="4" applyFont="1" applyFill="1" applyBorder="1" applyAlignment="1">
      <alignment horizontal="right"/>
    </xf>
    <xf numFmtId="9" fontId="17" fillId="17" borderId="2" xfId="4" applyFont="1" applyFill="1" applyBorder="1" applyAlignment="1">
      <alignment horizontal="right"/>
    </xf>
    <xf numFmtId="171" fontId="0" fillId="10" borderId="0" xfId="4" applyNumberFormat="1" applyFont="1" applyFill="1" applyAlignment="1">
      <alignment horizontal="left"/>
    </xf>
    <xf numFmtId="0" fontId="0" fillId="10" borderId="0" xfId="0" applyFill="1" applyAlignment="1">
      <alignment horizontal="left"/>
    </xf>
    <xf numFmtId="0" fontId="8" fillId="10" borderId="0" xfId="0" applyFont="1" applyFill="1" applyAlignment="1">
      <alignment horizontal="left"/>
    </xf>
    <xf numFmtId="0" fontId="0" fillId="10" borderId="0" xfId="0" applyFill="1" applyAlignment="1">
      <alignment horizontal="left"/>
    </xf>
    <xf numFmtId="0" fontId="8" fillId="10" borderId="0" xfId="0" applyFont="1" applyFill="1" applyAlignment="1">
      <alignment horizontal="left"/>
    </xf>
    <xf numFmtId="0" fontId="51" fillId="10" borderId="0" xfId="0" applyFont="1" applyFill="1" applyAlignment="1">
      <alignment horizontal="left"/>
    </xf>
    <xf numFmtId="0" fontId="0" fillId="10" borderId="0" xfId="0" applyFill="1" applyAlignment="1">
      <alignment horizontal="left"/>
    </xf>
    <xf numFmtId="0" fontId="53" fillId="10" borderId="0" xfId="0" applyFont="1" applyFill="1" applyAlignment="1"/>
    <xf numFmtId="0" fontId="3" fillId="0" borderId="0" xfId="0" applyFont="1"/>
    <xf numFmtId="0" fontId="55" fillId="0" borderId="0" xfId="2" applyFont="1" applyAlignment="1">
      <alignment horizontal="left" vertical="top"/>
    </xf>
    <xf numFmtId="0" fontId="56" fillId="10" borderId="0" xfId="0" applyFont="1" applyFill="1" applyAlignment="1">
      <alignment horizontal="left"/>
    </xf>
    <xf numFmtId="167" fontId="56" fillId="10" borderId="0" xfId="0" applyNumberFormat="1" applyFont="1" applyFill="1" applyAlignment="1">
      <alignment horizontal="left"/>
    </xf>
    <xf numFmtId="9" fontId="56" fillId="10" borderId="0" xfId="4" applyFont="1" applyFill="1" applyAlignment="1"/>
    <xf numFmtId="9" fontId="52" fillId="10" borderId="0" xfId="4" applyFont="1" applyFill="1" applyAlignment="1">
      <alignment horizontal="left"/>
    </xf>
    <xf numFmtId="0" fontId="17" fillId="0" borderId="2" xfId="0" applyFont="1" applyFill="1" applyBorder="1" applyAlignment="1">
      <alignment horizontal="right"/>
    </xf>
    <xf numFmtId="0" fontId="40" fillId="26" borderId="0" xfId="0" applyFont="1" applyFill="1" applyAlignment="1">
      <alignment horizontal="center" vertical="center" wrapText="1"/>
    </xf>
    <xf numFmtId="0" fontId="0" fillId="0" borderId="0" xfId="0" applyAlignment="1">
      <alignment horizontal="left" vertical="center" wrapText="1"/>
    </xf>
    <xf numFmtId="0" fontId="28" fillId="0" borderId="0" xfId="0" applyFont="1" applyAlignment="1">
      <alignment horizontal="left" vertical="center"/>
    </xf>
    <xf numFmtId="0" fontId="28" fillId="0" borderId="0" xfId="0" applyFont="1" applyAlignment="1">
      <alignment horizontal="left" vertical="center" wrapText="1"/>
    </xf>
    <xf numFmtId="0" fontId="0" fillId="0" borderId="0" xfId="0" applyAlignment="1">
      <alignment horizontal="left" wrapText="1"/>
    </xf>
    <xf numFmtId="0" fontId="40" fillId="25" borderId="0" xfId="0" applyFont="1" applyFill="1" applyAlignment="1">
      <alignment horizontal="center" vertical="center" wrapText="1"/>
    </xf>
    <xf numFmtId="167" fontId="0" fillId="11" borderId="9" xfId="1" applyNumberFormat="1" applyFont="1" applyFill="1" applyBorder="1" applyAlignment="1">
      <alignment horizontal="left"/>
    </xf>
    <xf numFmtId="167" fontId="0" fillId="11" borderId="10" xfId="1" applyNumberFormat="1" applyFont="1" applyFill="1" applyBorder="1" applyAlignment="1">
      <alignment horizontal="left"/>
    </xf>
    <xf numFmtId="167" fontId="0" fillId="11" borderId="11" xfId="1" applyNumberFormat="1" applyFont="1" applyFill="1" applyBorder="1" applyAlignment="1">
      <alignment horizontal="left"/>
    </xf>
    <xf numFmtId="0" fontId="6" fillId="9" borderId="1" xfId="0" applyFont="1" applyFill="1" applyBorder="1" applyAlignment="1">
      <alignment horizontal="center" vertical="center"/>
    </xf>
    <xf numFmtId="0" fontId="6" fillId="9" borderId="5" xfId="0" applyFont="1" applyFill="1" applyBorder="1" applyAlignment="1">
      <alignment horizontal="center"/>
    </xf>
    <xf numFmtId="0" fontId="6" fillId="9" borderId="13" xfId="0" applyFont="1" applyFill="1" applyBorder="1" applyAlignment="1">
      <alignment horizontal="center"/>
    </xf>
    <xf numFmtId="0" fontId="6" fillId="9" borderId="14" xfId="0" applyFont="1" applyFill="1" applyBorder="1" applyAlignment="1">
      <alignment horizontal="center"/>
    </xf>
    <xf numFmtId="0" fontId="7" fillId="9" borderId="4" xfId="0" applyFont="1" applyFill="1" applyBorder="1" applyAlignment="1">
      <alignment horizontal="left" vertical="top" wrapText="1"/>
    </xf>
    <xf numFmtId="0" fontId="7" fillId="9" borderId="6" xfId="0" applyFont="1" applyFill="1" applyBorder="1" applyAlignment="1">
      <alignment horizontal="left" vertical="top" wrapText="1"/>
    </xf>
    <xf numFmtId="0" fontId="7" fillId="9" borderId="7" xfId="0" applyFont="1" applyFill="1" applyBorder="1" applyAlignment="1">
      <alignment horizontal="left" vertical="top" wrapText="1"/>
    </xf>
    <xf numFmtId="0" fontId="6" fillId="9" borderId="15" xfId="0" applyFont="1" applyFill="1" applyBorder="1" applyAlignment="1">
      <alignment horizontal="center" vertical="center"/>
    </xf>
    <xf numFmtId="0" fontId="6" fillId="9" borderId="16" xfId="0" applyFont="1" applyFill="1" applyBorder="1" applyAlignment="1">
      <alignment horizontal="center" vertical="center"/>
    </xf>
    <xf numFmtId="0" fontId="6" fillId="9" borderId="17" xfId="0" applyFont="1" applyFill="1" applyBorder="1" applyAlignment="1">
      <alignment horizontal="center" vertical="center"/>
    </xf>
    <xf numFmtId="0" fontId="6" fillId="9" borderId="18" xfId="0" applyFont="1" applyFill="1" applyBorder="1" applyAlignment="1">
      <alignment horizontal="center" vertical="center"/>
    </xf>
    <xf numFmtId="0" fontId="6" fillId="9" borderId="1" xfId="0" applyFont="1" applyFill="1" applyBorder="1" applyAlignment="1">
      <alignment horizontal="center"/>
    </xf>
    <xf numFmtId="0" fontId="6" fillId="9" borderId="15" xfId="0" applyFont="1" applyFill="1" applyBorder="1" applyAlignment="1">
      <alignment horizontal="center" vertical="center" wrapText="1"/>
    </xf>
    <xf numFmtId="0" fontId="6" fillId="9" borderId="16" xfId="0" applyFont="1" applyFill="1" applyBorder="1" applyAlignment="1">
      <alignment horizontal="center" vertical="center" wrapText="1"/>
    </xf>
    <xf numFmtId="0" fontId="6" fillId="9" borderId="17" xfId="0" applyFont="1" applyFill="1" applyBorder="1" applyAlignment="1">
      <alignment horizontal="center" vertical="center" wrapText="1"/>
    </xf>
    <xf numFmtId="0" fontId="6" fillId="9" borderId="18" xfId="0" applyFont="1" applyFill="1" applyBorder="1" applyAlignment="1">
      <alignment horizontal="center" vertical="center" wrapText="1"/>
    </xf>
    <xf numFmtId="0" fontId="0" fillId="11" borderId="9" xfId="0" applyFill="1" applyBorder="1" applyAlignment="1">
      <alignment horizontal="left" wrapText="1"/>
    </xf>
    <xf numFmtId="0" fontId="0" fillId="11" borderId="10" xfId="0" applyFill="1" applyBorder="1" applyAlignment="1">
      <alignment horizontal="left" wrapText="1"/>
    </xf>
    <xf numFmtId="0" fontId="0" fillId="11" borderId="11" xfId="0" applyFill="1" applyBorder="1" applyAlignment="1">
      <alignment horizontal="left" wrapText="1"/>
    </xf>
    <xf numFmtId="0" fontId="0" fillId="11" borderId="9" xfId="0" applyFill="1" applyBorder="1" applyAlignment="1">
      <alignment horizontal="left"/>
    </xf>
    <xf numFmtId="0" fontId="0" fillId="11" borderId="10" xfId="0" applyFill="1" applyBorder="1" applyAlignment="1">
      <alignment horizontal="left"/>
    </xf>
    <xf numFmtId="0" fontId="0" fillId="11" borderId="11" xfId="0" applyFill="1" applyBorder="1" applyAlignment="1">
      <alignment horizontal="left"/>
    </xf>
    <xf numFmtId="0" fontId="6" fillId="9" borderId="1" xfId="0" applyFont="1" applyFill="1" applyBorder="1" applyAlignment="1">
      <alignment horizontal="left" vertical="center" wrapText="1"/>
    </xf>
    <xf numFmtId="0" fontId="7" fillId="9" borderId="5" xfId="0" applyFont="1" applyFill="1" applyBorder="1" applyAlignment="1">
      <alignment vertical="top"/>
    </xf>
    <xf numFmtId="0" fontId="7" fillId="9" borderId="14" xfId="0" applyFont="1" applyFill="1" applyBorder="1" applyAlignment="1">
      <alignment vertical="top"/>
    </xf>
    <xf numFmtId="0" fontId="9" fillId="10" borderId="0" xfId="0" applyFont="1" applyFill="1" applyAlignment="1">
      <alignment horizontal="center" wrapText="1"/>
    </xf>
    <xf numFmtId="0" fontId="8" fillId="10" borderId="0" xfId="0" applyFont="1" applyFill="1" applyAlignment="1">
      <alignment horizontal="left"/>
    </xf>
    <xf numFmtId="0" fontId="10" fillId="9" borderId="1" xfId="0" applyFont="1" applyFill="1" applyBorder="1" applyAlignment="1">
      <alignment horizontal="center" vertical="center"/>
    </xf>
    <xf numFmtId="0" fontId="10" fillId="9" borderId="15" xfId="0" applyFont="1" applyFill="1" applyBorder="1" applyAlignment="1">
      <alignment horizontal="center" vertical="center"/>
    </xf>
    <xf numFmtId="0" fontId="10" fillId="9" borderId="16" xfId="0" applyFont="1" applyFill="1" applyBorder="1" applyAlignment="1">
      <alignment horizontal="center" vertical="center"/>
    </xf>
    <xf numFmtId="0" fontId="10" fillId="9" borderId="17" xfId="0" applyFont="1" applyFill="1" applyBorder="1" applyAlignment="1">
      <alignment horizontal="center" vertical="center"/>
    </xf>
    <xf numFmtId="0" fontId="10" fillId="9" borderId="18" xfId="0" applyFont="1" applyFill="1" applyBorder="1" applyAlignment="1">
      <alignment horizontal="center" vertical="center"/>
    </xf>
    <xf numFmtId="169" fontId="0" fillId="13" borderId="21" xfId="0" applyNumberFormat="1" applyFill="1" applyBorder="1" applyAlignment="1">
      <alignment horizontal="center" vertical="center" wrapText="1"/>
    </xf>
    <xf numFmtId="169" fontId="0" fillId="13" borderId="22" xfId="0" applyNumberFormat="1" applyFill="1" applyBorder="1" applyAlignment="1">
      <alignment horizontal="center" vertical="center" wrapText="1"/>
    </xf>
    <xf numFmtId="169" fontId="0" fillId="13" borderId="23" xfId="0" applyNumberFormat="1" applyFill="1" applyBorder="1" applyAlignment="1">
      <alignment horizontal="center" vertical="center" wrapText="1"/>
    </xf>
    <xf numFmtId="169" fontId="0" fillId="13" borderId="24" xfId="0" applyNumberFormat="1" applyFill="1" applyBorder="1" applyAlignment="1">
      <alignment horizontal="center" vertical="center" wrapText="1"/>
    </xf>
    <xf numFmtId="169" fontId="0" fillId="13" borderId="0" xfId="0" applyNumberFormat="1" applyFill="1" applyAlignment="1">
      <alignment horizontal="center" vertical="center" wrapText="1"/>
    </xf>
    <xf numFmtId="169" fontId="0" fillId="13" borderId="25" xfId="0" applyNumberFormat="1" applyFill="1" applyBorder="1" applyAlignment="1">
      <alignment horizontal="center" vertical="center" wrapText="1"/>
    </xf>
    <xf numFmtId="169" fontId="0" fillId="13" borderId="26" xfId="0" applyNumberFormat="1" applyFill="1" applyBorder="1" applyAlignment="1">
      <alignment horizontal="center" vertical="center" wrapText="1"/>
    </xf>
    <xf numFmtId="169" fontId="0" fillId="13" borderId="27" xfId="0" applyNumberFormat="1" applyFill="1" applyBorder="1" applyAlignment="1">
      <alignment horizontal="center" vertical="center" wrapText="1"/>
    </xf>
    <xf numFmtId="169" fontId="0" fillId="13" borderId="28" xfId="0" applyNumberFormat="1" applyFill="1" applyBorder="1" applyAlignment="1">
      <alignment horizontal="center" vertical="center" wrapText="1"/>
    </xf>
    <xf numFmtId="0" fontId="6" fillId="9" borderId="7" xfId="0" applyFont="1" applyFill="1" applyBorder="1" applyAlignment="1">
      <alignment horizontal="left" vertical="center" wrapText="1"/>
    </xf>
    <xf numFmtId="0" fontId="11" fillId="10" borderId="47" xfId="0" applyFont="1" applyFill="1" applyBorder="1" applyAlignment="1">
      <alignment horizontal="left" wrapText="1"/>
    </xf>
    <xf numFmtId="165" fontId="6" fillId="9" borderId="5" xfId="0" applyNumberFormat="1" applyFont="1" applyFill="1" applyBorder="1" applyAlignment="1">
      <alignment horizontal="center"/>
    </xf>
    <xf numFmtId="165" fontId="6" fillId="9" borderId="13" xfId="0" applyNumberFormat="1" applyFont="1" applyFill="1" applyBorder="1" applyAlignment="1">
      <alignment horizontal="center"/>
    </xf>
    <xf numFmtId="165" fontId="6" fillId="9" borderId="14" xfId="0" applyNumberFormat="1" applyFont="1" applyFill="1" applyBorder="1" applyAlignment="1">
      <alignment horizontal="center"/>
    </xf>
    <xf numFmtId="0" fontId="30" fillId="9" borderId="24" xfId="2" applyFont="1" applyFill="1" applyBorder="1" applyAlignment="1">
      <alignment horizontal="left" vertical="center" wrapText="1"/>
    </xf>
    <xf numFmtId="0" fontId="30" fillId="9" borderId="0" xfId="2" applyFont="1" applyFill="1" applyBorder="1" applyAlignment="1">
      <alignment horizontal="left" vertical="center" wrapText="1"/>
    </xf>
    <xf numFmtId="0" fontId="24" fillId="5" borderId="0" xfId="2" applyFont="1" applyFill="1" applyAlignment="1">
      <alignment horizontal="left"/>
    </xf>
    <xf numFmtId="0" fontId="48" fillId="5" borderId="0" xfId="2" applyFont="1" applyFill="1" applyAlignment="1">
      <alignment horizontal="left"/>
    </xf>
    <xf numFmtId="0" fontId="30" fillId="9" borderId="17" xfId="2" applyFont="1" applyFill="1" applyBorder="1" applyAlignment="1">
      <alignment horizontal="left" vertical="center" wrapText="1"/>
    </xf>
    <xf numFmtId="0" fontId="30" fillId="9" borderId="18" xfId="2" applyFont="1" applyFill="1" applyBorder="1" applyAlignment="1">
      <alignment horizontal="left" vertical="center" wrapText="1"/>
    </xf>
    <xf numFmtId="0" fontId="10" fillId="9" borderId="6" xfId="2" applyFont="1" applyFill="1" applyBorder="1" applyAlignment="1">
      <alignment horizontal="center" vertical="center" wrapText="1"/>
    </xf>
    <xf numFmtId="0" fontId="25" fillId="9" borderId="7" xfId="2" applyFont="1" applyFill="1" applyBorder="1" applyAlignment="1">
      <alignment horizontal="center" vertical="center" wrapText="1"/>
    </xf>
    <xf numFmtId="0" fontId="25" fillId="9" borderId="1" xfId="2" applyFont="1" applyFill="1" applyBorder="1" applyAlignment="1">
      <alignment horizontal="center" vertical="center" wrapText="1"/>
    </xf>
    <xf numFmtId="0" fontId="30" fillId="9" borderId="47" xfId="2" applyFont="1" applyFill="1" applyBorder="1" applyAlignment="1">
      <alignment horizontal="left" vertical="center" wrapText="1"/>
    </xf>
    <xf numFmtId="0" fontId="17" fillId="24" borderId="48" xfId="0" applyFont="1" applyFill="1" applyBorder="1" applyAlignment="1">
      <alignment horizontal="center"/>
    </xf>
    <xf numFmtId="0" fontId="17" fillId="24" borderId="10" xfId="0" applyFont="1" applyFill="1" applyBorder="1" applyAlignment="1">
      <alignment horizontal="center"/>
    </xf>
    <xf numFmtId="0" fontId="17" fillId="24" borderId="11" xfId="0" applyFont="1" applyFill="1" applyBorder="1" applyAlignment="1">
      <alignment horizontal="center"/>
    </xf>
    <xf numFmtId="0" fontId="17" fillId="24" borderId="48" xfId="0" applyFont="1" applyFill="1" applyBorder="1" applyAlignment="1">
      <alignment horizontal="right"/>
    </xf>
    <xf numFmtId="0" fontId="17" fillId="24" borderId="10" xfId="0" applyFont="1" applyFill="1" applyBorder="1" applyAlignment="1">
      <alignment horizontal="right"/>
    </xf>
    <xf numFmtId="0" fontId="17" fillId="24" borderId="11" xfId="0" applyFont="1" applyFill="1" applyBorder="1" applyAlignment="1">
      <alignment horizontal="right"/>
    </xf>
    <xf numFmtId="0" fontId="13" fillId="10" borderId="0" xfId="0" applyFont="1" applyFill="1" applyAlignment="1">
      <alignment horizontal="center" wrapText="1"/>
    </xf>
    <xf numFmtId="0" fontId="0" fillId="10" borderId="0" xfId="0" applyFill="1" applyAlignment="1">
      <alignment horizontal="left"/>
    </xf>
    <xf numFmtId="170" fontId="39" fillId="9" borderId="49" xfId="1" applyNumberFormat="1" applyFont="1" applyFill="1" applyBorder="1" applyAlignment="1">
      <alignment horizontal="center" vertical="center"/>
    </xf>
    <xf numFmtId="170" fontId="39" fillId="9" borderId="50" xfId="1" applyNumberFormat="1" applyFont="1" applyFill="1" applyBorder="1" applyAlignment="1">
      <alignment horizontal="center" vertical="center"/>
    </xf>
    <xf numFmtId="167" fontId="46" fillId="17" borderId="9" xfId="1" applyNumberFormat="1" applyFont="1" applyFill="1" applyBorder="1" applyAlignment="1">
      <alignment horizontal="center" vertical="center"/>
    </xf>
    <xf numFmtId="167" fontId="46" fillId="17" borderId="11" xfId="1" applyNumberFormat="1" applyFont="1" applyFill="1" applyBorder="1" applyAlignment="1">
      <alignment horizontal="center" vertical="center"/>
    </xf>
    <xf numFmtId="167" fontId="46" fillId="17" borderId="21" xfId="1" applyNumberFormat="1" applyFont="1" applyFill="1" applyBorder="1" applyAlignment="1">
      <alignment horizontal="center" vertical="center"/>
    </xf>
    <xf numFmtId="167" fontId="46" fillId="17" borderId="23" xfId="1" applyNumberFormat="1" applyFont="1" applyFill="1" applyBorder="1" applyAlignment="1">
      <alignment horizontal="center" vertical="center"/>
    </xf>
    <xf numFmtId="167" fontId="46" fillId="17" borderId="48" xfId="1" applyNumberFormat="1" applyFont="1" applyFill="1" applyBorder="1" applyAlignment="1">
      <alignment horizontal="center" vertical="center"/>
    </xf>
    <xf numFmtId="167" fontId="46" fillId="17" borderId="51" xfId="1" applyNumberFormat="1" applyFont="1" applyFill="1" applyBorder="1" applyAlignment="1">
      <alignment horizontal="center" vertical="center"/>
    </xf>
    <xf numFmtId="167" fontId="46" fillId="17" borderId="22" xfId="1" applyNumberFormat="1" applyFont="1" applyFill="1" applyBorder="1" applyAlignment="1">
      <alignment horizontal="center" vertical="center"/>
    </xf>
    <xf numFmtId="0" fontId="39" fillId="9" borderId="5" xfId="0" applyFont="1" applyFill="1" applyBorder="1" applyAlignment="1">
      <alignment horizontal="center" vertical="top"/>
    </xf>
    <xf numFmtId="0" fontId="39" fillId="9" borderId="14" xfId="0" applyFont="1" applyFill="1" applyBorder="1" applyAlignment="1">
      <alignment horizontal="center" vertical="top"/>
    </xf>
    <xf numFmtId="0" fontId="7" fillId="9" borderId="5" xfId="0" applyFont="1" applyFill="1" applyBorder="1" applyAlignment="1">
      <alignment horizontal="center" vertical="top"/>
    </xf>
    <xf numFmtId="0" fontId="7" fillId="9" borderId="13" xfId="0" applyFont="1" applyFill="1" applyBorder="1" applyAlignment="1">
      <alignment horizontal="center" vertical="top"/>
    </xf>
    <xf numFmtId="0" fontId="7" fillId="9" borderId="14" xfId="0" applyFont="1" applyFill="1" applyBorder="1" applyAlignment="1">
      <alignment horizontal="center" vertical="top"/>
    </xf>
    <xf numFmtId="0" fontId="39" fillId="9" borderId="13" xfId="0" applyFont="1" applyFill="1" applyBorder="1" applyAlignment="1">
      <alignment horizontal="center" vertical="top"/>
    </xf>
    <xf numFmtId="0" fontId="7" fillId="9" borderId="4" xfId="0" applyFont="1" applyFill="1" applyBorder="1" applyAlignment="1">
      <alignment horizontal="center" vertical="top"/>
    </xf>
    <xf numFmtId="0" fontId="7" fillId="9" borderId="6" xfId="0" applyFont="1" applyFill="1" applyBorder="1" applyAlignment="1">
      <alignment horizontal="center" vertical="top"/>
    </xf>
    <xf numFmtId="0" fontId="7" fillId="9" borderId="7" xfId="0" applyFont="1" applyFill="1" applyBorder="1" applyAlignment="1">
      <alignment horizontal="center" vertical="top"/>
    </xf>
    <xf numFmtId="167" fontId="46" fillId="17" borderId="51" xfId="1" applyNumberFormat="1" applyFont="1" applyFill="1" applyBorder="1" applyAlignment="1">
      <alignment horizontal="center"/>
    </xf>
    <xf numFmtId="167" fontId="46" fillId="17" borderId="23" xfId="1" applyNumberFormat="1" applyFont="1" applyFill="1" applyBorder="1" applyAlignment="1">
      <alignment horizontal="center"/>
    </xf>
    <xf numFmtId="167" fontId="46" fillId="17" borderId="9" xfId="1" applyNumberFormat="1" applyFont="1" applyFill="1" applyBorder="1" applyAlignment="1">
      <alignment horizontal="center"/>
    </xf>
    <xf numFmtId="167" fontId="46" fillId="17" borderId="11" xfId="1" applyNumberFormat="1" applyFont="1" applyFill="1" applyBorder="1" applyAlignment="1">
      <alignment horizontal="center"/>
    </xf>
    <xf numFmtId="167" fontId="46" fillId="17" borderId="48" xfId="1" applyNumberFormat="1" applyFont="1" applyFill="1" applyBorder="1" applyAlignment="1">
      <alignment horizontal="center"/>
    </xf>
    <xf numFmtId="167" fontId="46" fillId="17" borderId="21" xfId="1" applyNumberFormat="1" applyFont="1" applyFill="1" applyBorder="1" applyAlignment="1">
      <alignment horizontal="center"/>
    </xf>
    <xf numFmtId="167" fontId="46" fillId="17" borderId="22" xfId="1" applyNumberFormat="1" applyFont="1" applyFill="1" applyBorder="1" applyAlignment="1">
      <alignment horizontal="center"/>
    </xf>
    <xf numFmtId="167" fontId="46" fillId="17" borderId="51" xfId="1" applyNumberFormat="1" applyFont="1" applyFill="1" applyBorder="1" applyAlignment="1">
      <alignment horizontal="right"/>
    </xf>
    <xf numFmtId="167" fontId="46" fillId="17" borderId="23" xfId="1" applyNumberFormat="1" applyFont="1" applyFill="1" applyBorder="1" applyAlignment="1">
      <alignment horizontal="right"/>
    </xf>
    <xf numFmtId="167" fontId="46" fillId="17" borderId="48" xfId="1" applyNumberFormat="1" applyFont="1" applyFill="1" applyBorder="1" applyAlignment="1">
      <alignment horizontal="right"/>
    </xf>
    <xf numFmtId="167" fontId="46" fillId="17" borderId="11" xfId="1" applyNumberFormat="1" applyFont="1" applyFill="1" applyBorder="1" applyAlignment="1">
      <alignment horizontal="right"/>
    </xf>
    <xf numFmtId="167" fontId="46" fillId="17" borderId="22" xfId="1" applyNumberFormat="1" applyFont="1" applyFill="1" applyBorder="1" applyAlignment="1">
      <alignment horizontal="right"/>
    </xf>
    <xf numFmtId="0" fontId="22" fillId="15" borderId="41" xfId="0" applyFont="1" applyFill="1" applyBorder="1" applyAlignment="1">
      <alignment horizontal="left"/>
    </xf>
    <xf numFmtId="0" fontId="22" fillId="15" borderId="39" xfId="0" applyFont="1" applyFill="1" applyBorder="1" applyAlignment="1">
      <alignment horizontal="left"/>
    </xf>
    <xf numFmtId="0" fontId="22" fillId="19" borderId="0" xfId="0" applyFont="1" applyFill="1" applyAlignment="1">
      <alignment horizontal="left" vertical="center"/>
    </xf>
    <xf numFmtId="0" fontId="22" fillId="19" borderId="40" xfId="0" applyFont="1" applyFill="1" applyBorder="1" applyAlignment="1">
      <alignment horizontal="left" vertical="center"/>
    </xf>
    <xf numFmtId="0" fontId="22" fillId="19" borderId="45" xfId="0" applyFont="1" applyFill="1" applyBorder="1" applyAlignment="1">
      <alignment horizontal="left" vertical="center"/>
    </xf>
    <xf numFmtId="0" fontId="22" fillId="19" borderId="46" xfId="0" applyFont="1" applyFill="1" applyBorder="1" applyAlignment="1">
      <alignment horizontal="left" vertical="center"/>
    </xf>
    <xf numFmtId="0" fontId="22" fillId="18" borderId="45" xfId="0" applyFont="1" applyFill="1" applyBorder="1" applyAlignment="1">
      <alignment horizontal="left" vertical="center"/>
    </xf>
    <xf numFmtId="0" fontId="22" fillId="18" borderId="46" xfId="0" applyFont="1" applyFill="1" applyBorder="1" applyAlignment="1">
      <alignment horizontal="left" vertical="center"/>
    </xf>
    <xf numFmtId="0" fontId="22" fillId="18" borderId="0" xfId="0" applyFont="1" applyFill="1" applyAlignment="1">
      <alignment horizontal="left" vertical="center"/>
    </xf>
    <xf numFmtId="0" fontId="22" fillId="18" borderId="40" xfId="0" applyFont="1" applyFill="1" applyBorder="1" applyAlignment="1">
      <alignment horizontal="left" vertical="center"/>
    </xf>
    <xf numFmtId="0" fontId="22" fillId="18" borderId="44" xfId="0" applyFont="1" applyFill="1" applyBorder="1" applyAlignment="1">
      <alignment horizontal="left" vertical="center"/>
    </xf>
    <xf numFmtId="0" fontId="22" fillId="18" borderId="43" xfId="0" applyFont="1" applyFill="1" applyBorder="1" applyAlignment="1">
      <alignment horizontal="left" vertical="center"/>
    </xf>
    <xf numFmtId="0" fontId="54" fillId="0" borderId="0" xfId="2" applyFont="1" applyAlignment="1">
      <alignment horizontal="left" vertical="top" wrapText="1"/>
    </xf>
    <xf numFmtId="0" fontId="50" fillId="0" borderId="0" xfId="2" applyFont="1" applyAlignment="1">
      <alignment horizontal="left" vertical="top" wrapText="1"/>
    </xf>
  </cellXfs>
  <cellStyles count="5">
    <cellStyle name="Comma" xfId="1" builtinId="3"/>
    <cellStyle name="Hyperlink" xfId="3" builtinId="8"/>
    <cellStyle name="Normal" xfId="0" builtinId="0"/>
    <cellStyle name="Normal 2" xfId="2" xr:uid="{56C57D6D-C0D0-4215-82DA-5C75F1AD1F5E}"/>
    <cellStyle name="Percent" xfId="4" builtinId="5"/>
  </cellStyles>
  <dxfs count="0"/>
  <tableStyles count="0" defaultTableStyle="TableStyleMedium2"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2" Type="http://schemas.microsoft.com/office/2011/relationships/chartColorStyle" Target="colors34.xml"/><Relationship Id="rId1" Type="http://schemas.microsoft.com/office/2011/relationships/chartStyle" Target="style34.xml"/></Relationships>
</file>

<file path=xl/charts/_rels/chart35.xml.rels><?xml version="1.0" encoding="UTF-8" standalone="yes"?>
<Relationships xmlns="http://schemas.openxmlformats.org/package/2006/relationships"><Relationship Id="rId2" Type="http://schemas.microsoft.com/office/2011/relationships/chartColorStyle" Target="colors35.xml"/><Relationship Id="rId1" Type="http://schemas.microsoft.com/office/2011/relationships/chartStyle" Target="style35.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Domestic doctorate enrolments (2000</a:t>
            </a:r>
            <a:r>
              <a:rPr lang="en-NZ" sz="1400" b="1" i="0" u="none" strike="noStrike" baseline="0">
                <a:effectLst/>
              </a:rPr>
              <a:t>–</a:t>
            </a:r>
            <a:r>
              <a:rPr lang="en-US" b="1"/>
              <a:t>2020) </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9.6259923193584382E-2"/>
          <c:y val="0.13153510633544813"/>
          <c:w val="0.83165789844893112"/>
          <c:h val="0.6727385882128577"/>
        </c:manualLayout>
      </c:layout>
      <c:barChart>
        <c:barDir val="col"/>
        <c:grouping val="stacked"/>
        <c:varyColors val="0"/>
        <c:ser>
          <c:idx val="0"/>
          <c:order val="0"/>
          <c:tx>
            <c:strRef>
              <c:f>DOM.ENR!$B$15</c:f>
              <c:strCache>
                <c:ptCount val="1"/>
                <c:pt idx="0">
                  <c:v>First-time/commencing enrolments</c:v>
                </c:pt>
              </c:strCache>
            </c:strRef>
          </c:tx>
          <c:spPr>
            <a:solidFill>
              <a:schemeClr val="accent1"/>
            </a:solidFill>
            <a:ln>
              <a:noFill/>
            </a:ln>
            <a:effectLst/>
          </c:spPr>
          <c:invertIfNegative val="0"/>
          <c:cat>
            <c:numRef>
              <c:f>DOM.ENR!$D$9:$X$9</c:f>
              <c:numCache>
                <c:formatCode>#####0</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DOM.ENR!$D$15:$X$15</c:f>
              <c:numCache>
                <c:formatCode>_-* #,##0_-;\-* #,##0_-;_-* "-"??_-;_-@_-</c:formatCode>
                <c:ptCount val="21"/>
                <c:pt idx="0">
                  <c:v>780</c:v>
                </c:pt>
                <c:pt idx="1">
                  <c:v>729</c:v>
                </c:pt>
                <c:pt idx="2">
                  <c:v>831</c:v>
                </c:pt>
                <c:pt idx="3">
                  <c:v>909</c:v>
                </c:pt>
                <c:pt idx="4">
                  <c:v>891</c:v>
                </c:pt>
                <c:pt idx="5">
                  <c:v>846</c:v>
                </c:pt>
                <c:pt idx="6">
                  <c:v>882</c:v>
                </c:pt>
                <c:pt idx="7">
                  <c:v>894</c:v>
                </c:pt>
                <c:pt idx="8">
                  <c:v>873</c:v>
                </c:pt>
                <c:pt idx="9">
                  <c:v>1011</c:v>
                </c:pt>
                <c:pt idx="10">
                  <c:v>963</c:v>
                </c:pt>
                <c:pt idx="11">
                  <c:v>921</c:v>
                </c:pt>
                <c:pt idx="12">
                  <c:v>915</c:v>
                </c:pt>
                <c:pt idx="13">
                  <c:v>906</c:v>
                </c:pt>
                <c:pt idx="14">
                  <c:v>933</c:v>
                </c:pt>
                <c:pt idx="15">
                  <c:v>951</c:v>
                </c:pt>
                <c:pt idx="16">
                  <c:v>978</c:v>
                </c:pt>
                <c:pt idx="17">
                  <c:v>1044</c:v>
                </c:pt>
                <c:pt idx="18">
                  <c:v>972</c:v>
                </c:pt>
                <c:pt idx="19">
                  <c:v>996</c:v>
                </c:pt>
                <c:pt idx="20">
                  <c:v>975</c:v>
                </c:pt>
              </c:numCache>
            </c:numRef>
          </c:val>
          <c:extLst>
            <c:ext xmlns:c16="http://schemas.microsoft.com/office/drawing/2014/chart" uri="{C3380CC4-5D6E-409C-BE32-E72D297353CC}">
              <c16:uniqueId val="{00000000-6A51-4A02-9ED5-2A7922E304B2}"/>
            </c:ext>
          </c:extLst>
        </c:ser>
        <c:ser>
          <c:idx val="1"/>
          <c:order val="1"/>
          <c:tx>
            <c:strRef>
              <c:f>DOM.ENR!$B$16</c:f>
              <c:strCache>
                <c:ptCount val="1"/>
                <c:pt idx="0">
                  <c:v>Returning enrolments</c:v>
                </c:pt>
              </c:strCache>
            </c:strRef>
          </c:tx>
          <c:spPr>
            <a:solidFill>
              <a:schemeClr val="accent2"/>
            </a:solidFill>
            <a:ln>
              <a:noFill/>
            </a:ln>
            <a:effectLst/>
          </c:spPr>
          <c:invertIfNegative val="0"/>
          <c:cat>
            <c:numRef>
              <c:f>DOM.ENR!$D$9:$X$9</c:f>
              <c:numCache>
                <c:formatCode>#####0</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DOM.ENR!$D$16:$X$16</c:f>
              <c:numCache>
                <c:formatCode>_-* #,##0_-;\-* #,##0_-;_-* "-"??_-;_-@_-</c:formatCode>
                <c:ptCount val="21"/>
                <c:pt idx="0">
                  <c:v>2601</c:v>
                </c:pt>
                <c:pt idx="1">
                  <c:v>2751</c:v>
                </c:pt>
                <c:pt idx="2">
                  <c:v>2817</c:v>
                </c:pt>
                <c:pt idx="3">
                  <c:v>2943</c:v>
                </c:pt>
                <c:pt idx="4">
                  <c:v>3126</c:v>
                </c:pt>
                <c:pt idx="5">
                  <c:v>3330</c:v>
                </c:pt>
                <c:pt idx="6">
                  <c:v>3492</c:v>
                </c:pt>
                <c:pt idx="7">
                  <c:v>3774</c:v>
                </c:pt>
                <c:pt idx="8">
                  <c:v>3900</c:v>
                </c:pt>
                <c:pt idx="9">
                  <c:v>3993</c:v>
                </c:pt>
                <c:pt idx="10">
                  <c:v>4206</c:v>
                </c:pt>
                <c:pt idx="11">
                  <c:v>4218</c:v>
                </c:pt>
                <c:pt idx="12">
                  <c:v>4203</c:v>
                </c:pt>
                <c:pt idx="13">
                  <c:v>4152</c:v>
                </c:pt>
                <c:pt idx="14">
                  <c:v>4059</c:v>
                </c:pt>
                <c:pt idx="15">
                  <c:v>4056</c:v>
                </c:pt>
                <c:pt idx="16">
                  <c:v>4131</c:v>
                </c:pt>
                <c:pt idx="17">
                  <c:v>4227</c:v>
                </c:pt>
                <c:pt idx="18">
                  <c:v>4317</c:v>
                </c:pt>
                <c:pt idx="19">
                  <c:v>4335</c:v>
                </c:pt>
                <c:pt idx="20">
                  <c:v>4290</c:v>
                </c:pt>
              </c:numCache>
            </c:numRef>
          </c:val>
          <c:extLst>
            <c:ext xmlns:c16="http://schemas.microsoft.com/office/drawing/2014/chart" uri="{C3380CC4-5D6E-409C-BE32-E72D297353CC}">
              <c16:uniqueId val="{00000001-6A51-4A02-9ED5-2A7922E304B2}"/>
            </c:ext>
          </c:extLst>
        </c:ser>
        <c:dLbls>
          <c:showLegendKey val="0"/>
          <c:showVal val="0"/>
          <c:showCatName val="0"/>
          <c:showSerName val="0"/>
          <c:showPercent val="0"/>
          <c:showBubbleSize val="0"/>
        </c:dLbls>
        <c:gapWidth val="150"/>
        <c:overlap val="100"/>
        <c:axId val="878001440"/>
        <c:axId val="878006032"/>
      </c:barChart>
      <c:catAx>
        <c:axId val="878001440"/>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78006032"/>
        <c:crosses val="autoZero"/>
        <c:auto val="1"/>
        <c:lblAlgn val="ctr"/>
        <c:lblOffset val="100"/>
        <c:noMultiLvlLbl val="0"/>
      </c:catAx>
      <c:valAx>
        <c:axId val="878006032"/>
        <c:scaling>
          <c:orientation val="minMax"/>
        </c:scaling>
        <c:delete val="0"/>
        <c:axPos val="l"/>
        <c:majorGridlines>
          <c:spPr>
            <a:ln w="9525" cap="flat" cmpd="sng" algn="ctr">
              <a:solidFill>
                <a:schemeClr val="tx1">
                  <a:lumMod val="15000"/>
                  <a:lumOff val="85000"/>
                </a:schemeClr>
              </a:solidFill>
              <a:round/>
            </a:ln>
            <a:effectLst/>
          </c:spPr>
        </c:majorGridlines>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780014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en-US" sz="1400" b="1"/>
              <a:t>First-year Māori doctorate</a:t>
            </a:r>
            <a:br>
              <a:rPr lang="en-US" sz="1400" b="1"/>
            </a:br>
            <a:r>
              <a:rPr lang="en-US" sz="1400" b="1"/>
              <a:t>by enrolled faculties</a:t>
            </a:r>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MAORI.COM!$B$38</c:f>
              <c:strCache>
                <c:ptCount val="1"/>
                <c:pt idx="0">
                  <c:v>Arts &amp; Humanities</c:v>
                </c:pt>
              </c:strCache>
            </c:strRef>
          </c:tx>
          <c:spPr>
            <a:solidFill>
              <a:schemeClr val="accent1"/>
            </a:solidFill>
            <a:ln>
              <a:noFill/>
            </a:ln>
            <a:effectLst/>
          </c:spPr>
          <c:invertIfNegative val="0"/>
          <c:cat>
            <c:numRef>
              <c:f>MAORI.COM!$D$9:$X$9</c:f>
              <c:numCache>
                <c:formatCode>#####0</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MAORI.COM!$D$38:$X$38</c:f>
              <c:numCache>
                <c:formatCode>###########0</c:formatCode>
                <c:ptCount val="21"/>
                <c:pt idx="0">
                  <c:v>0</c:v>
                </c:pt>
                <c:pt idx="1">
                  <c:v>0</c:v>
                </c:pt>
                <c:pt idx="2">
                  <c:v>0</c:v>
                </c:pt>
                <c:pt idx="3">
                  <c:v>0</c:v>
                </c:pt>
                <c:pt idx="4">
                  <c:v>3</c:v>
                </c:pt>
                <c:pt idx="5">
                  <c:v>0</c:v>
                </c:pt>
                <c:pt idx="6">
                  <c:v>0</c:v>
                </c:pt>
                <c:pt idx="7">
                  <c:v>3</c:v>
                </c:pt>
                <c:pt idx="8">
                  <c:v>6</c:v>
                </c:pt>
                <c:pt idx="9">
                  <c:v>3</c:v>
                </c:pt>
                <c:pt idx="10">
                  <c:v>3</c:v>
                </c:pt>
                <c:pt idx="11">
                  <c:v>3</c:v>
                </c:pt>
                <c:pt idx="12">
                  <c:v>3</c:v>
                </c:pt>
                <c:pt idx="13">
                  <c:v>6</c:v>
                </c:pt>
                <c:pt idx="14">
                  <c:v>3</c:v>
                </c:pt>
                <c:pt idx="15">
                  <c:v>6</c:v>
                </c:pt>
                <c:pt idx="16">
                  <c:v>6</c:v>
                </c:pt>
                <c:pt idx="17">
                  <c:v>12</c:v>
                </c:pt>
                <c:pt idx="18">
                  <c:v>6</c:v>
                </c:pt>
                <c:pt idx="19">
                  <c:v>6</c:v>
                </c:pt>
                <c:pt idx="20">
                  <c:v>9</c:v>
                </c:pt>
              </c:numCache>
            </c:numRef>
          </c:val>
          <c:extLst>
            <c:ext xmlns:c16="http://schemas.microsoft.com/office/drawing/2014/chart" uri="{C3380CC4-5D6E-409C-BE32-E72D297353CC}">
              <c16:uniqueId val="{00000000-F018-49F8-9F67-A20EA86AE797}"/>
            </c:ext>
          </c:extLst>
        </c:ser>
        <c:ser>
          <c:idx val="1"/>
          <c:order val="1"/>
          <c:tx>
            <c:strRef>
              <c:f>MAORI.COM!$B$39</c:f>
              <c:strCache>
                <c:ptCount val="1"/>
                <c:pt idx="0">
                  <c:v>Engineering &amp; Technology</c:v>
                </c:pt>
              </c:strCache>
            </c:strRef>
          </c:tx>
          <c:spPr>
            <a:solidFill>
              <a:schemeClr val="accent2"/>
            </a:solidFill>
            <a:ln>
              <a:noFill/>
            </a:ln>
            <a:effectLst/>
          </c:spPr>
          <c:invertIfNegative val="0"/>
          <c:cat>
            <c:numRef>
              <c:f>MAORI.COM!$D$9:$X$9</c:f>
              <c:numCache>
                <c:formatCode>#####0</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MAORI.COM!$D$39:$X$39</c:f>
              <c:numCache>
                <c:formatCode>###########0</c:formatCode>
                <c:ptCount val="21"/>
                <c:pt idx="0">
                  <c:v>0</c:v>
                </c:pt>
                <c:pt idx="1">
                  <c:v>0</c:v>
                </c:pt>
                <c:pt idx="2">
                  <c:v>0</c:v>
                </c:pt>
                <c:pt idx="3">
                  <c:v>9</c:v>
                </c:pt>
                <c:pt idx="4">
                  <c:v>9</c:v>
                </c:pt>
                <c:pt idx="5">
                  <c:v>0</c:v>
                </c:pt>
                <c:pt idx="6">
                  <c:v>0</c:v>
                </c:pt>
                <c:pt idx="7">
                  <c:v>6</c:v>
                </c:pt>
                <c:pt idx="8">
                  <c:v>0</c:v>
                </c:pt>
                <c:pt idx="9">
                  <c:v>9</c:v>
                </c:pt>
                <c:pt idx="10">
                  <c:v>6</c:v>
                </c:pt>
                <c:pt idx="11">
                  <c:v>0</c:v>
                </c:pt>
                <c:pt idx="12">
                  <c:v>6</c:v>
                </c:pt>
                <c:pt idx="13">
                  <c:v>6</c:v>
                </c:pt>
                <c:pt idx="14">
                  <c:v>3</c:v>
                </c:pt>
                <c:pt idx="15">
                  <c:v>6</c:v>
                </c:pt>
                <c:pt idx="16">
                  <c:v>3</c:v>
                </c:pt>
                <c:pt idx="17">
                  <c:v>6</c:v>
                </c:pt>
                <c:pt idx="18">
                  <c:v>6</c:v>
                </c:pt>
                <c:pt idx="19">
                  <c:v>9</c:v>
                </c:pt>
                <c:pt idx="20">
                  <c:v>6</c:v>
                </c:pt>
              </c:numCache>
            </c:numRef>
          </c:val>
          <c:extLst>
            <c:ext xmlns:c16="http://schemas.microsoft.com/office/drawing/2014/chart" uri="{C3380CC4-5D6E-409C-BE32-E72D297353CC}">
              <c16:uniqueId val="{00000001-F018-49F8-9F67-A20EA86AE797}"/>
            </c:ext>
          </c:extLst>
        </c:ser>
        <c:ser>
          <c:idx val="2"/>
          <c:order val="2"/>
          <c:tx>
            <c:strRef>
              <c:f>MAORI.COM!$B$40</c:f>
              <c:strCache>
                <c:ptCount val="1"/>
                <c:pt idx="0">
                  <c:v>Life Sciences &amp; Medicine</c:v>
                </c:pt>
              </c:strCache>
            </c:strRef>
          </c:tx>
          <c:spPr>
            <a:solidFill>
              <a:schemeClr val="accent3"/>
            </a:solidFill>
            <a:ln>
              <a:noFill/>
            </a:ln>
            <a:effectLst/>
          </c:spPr>
          <c:invertIfNegative val="0"/>
          <c:cat>
            <c:numRef>
              <c:f>MAORI.COM!$D$9:$X$9</c:f>
              <c:numCache>
                <c:formatCode>#####0</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MAORI.COM!$D$40:$X$40</c:f>
              <c:numCache>
                <c:formatCode>###########0</c:formatCode>
                <c:ptCount val="21"/>
                <c:pt idx="0">
                  <c:v>0</c:v>
                </c:pt>
                <c:pt idx="1">
                  <c:v>0</c:v>
                </c:pt>
                <c:pt idx="2">
                  <c:v>0</c:v>
                </c:pt>
                <c:pt idx="3">
                  <c:v>9</c:v>
                </c:pt>
                <c:pt idx="4">
                  <c:v>9</c:v>
                </c:pt>
                <c:pt idx="5">
                  <c:v>15</c:v>
                </c:pt>
                <c:pt idx="6">
                  <c:v>15</c:v>
                </c:pt>
                <c:pt idx="7">
                  <c:v>18</c:v>
                </c:pt>
                <c:pt idx="8">
                  <c:v>12</c:v>
                </c:pt>
                <c:pt idx="9">
                  <c:v>24</c:v>
                </c:pt>
                <c:pt idx="10">
                  <c:v>18</c:v>
                </c:pt>
                <c:pt idx="11">
                  <c:v>15</c:v>
                </c:pt>
                <c:pt idx="12">
                  <c:v>9</c:v>
                </c:pt>
                <c:pt idx="13">
                  <c:v>21</c:v>
                </c:pt>
                <c:pt idx="14">
                  <c:v>18</c:v>
                </c:pt>
                <c:pt idx="15">
                  <c:v>15</c:v>
                </c:pt>
                <c:pt idx="16">
                  <c:v>24</c:v>
                </c:pt>
                <c:pt idx="17">
                  <c:v>24</c:v>
                </c:pt>
                <c:pt idx="18">
                  <c:v>30</c:v>
                </c:pt>
                <c:pt idx="19">
                  <c:v>30</c:v>
                </c:pt>
                <c:pt idx="20">
                  <c:v>30</c:v>
                </c:pt>
              </c:numCache>
            </c:numRef>
          </c:val>
          <c:extLst>
            <c:ext xmlns:c16="http://schemas.microsoft.com/office/drawing/2014/chart" uri="{C3380CC4-5D6E-409C-BE32-E72D297353CC}">
              <c16:uniqueId val="{00000002-F018-49F8-9F67-A20EA86AE797}"/>
            </c:ext>
          </c:extLst>
        </c:ser>
        <c:ser>
          <c:idx val="3"/>
          <c:order val="3"/>
          <c:tx>
            <c:strRef>
              <c:f>MAORI.COM!$B$41</c:f>
              <c:strCache>
                <c:ptCount val="1"/>
                <c:pt idx="0">
                  <c:v>Natural Sciences</c:v>
                </c:pt>
              </c:strCache>
            </c:strRef>
          </c:tx>
          <c:spPr>
            <a:solidFill>
              <a:schemeClr val="accent4"/>
            </a:solidFill>
            <a:ln>
              <a:noFill/>
            </a:ln>
            <a:effectLst/>
          </c:spPr>
          <c:invertIfNegative val="0"/>
          <c:cat>
            <c:numRef>
              <c:f>MAORI.COM!$D$9:$X$9</c:f>
              <c:numCache>
                <c:formatCode>#####0</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MAORI.COM!$D$41:$X$41</c:f>
              <c:numCache>
                <c:formatCode>###########0</c:formatCode>
                <c:ptCount val="21"/>
                <c:pt idx="0">
                  <c:v>0</c:v>
                </c:pt>
                <c:pt idx="1">
                  <c:v>0</c:v>
                </c:pt>
                <c:pt idx="2">
                  <c:v>0</c:v>
                </c:pt>
                <c:pt idx="3">
                  <c:v>0</c:v>
                </c:pt>
                <c:pt idx="4">
                  <c:v>6</c:v>
                </c:pt>
                <c:pt idx="5">
                  <c:v>6</c:v>
                </c:pt>
                <c:pt idx="6">
                  <c:v>3</c:v>
                </c:pt>
                <c:pt idx="7">
                  <c:v>3</c:v>
                </c:pt>
                <c:pt idx="8">
                  <c:v>3</c:v>
                </c:pt>
                <c:pt idx="9">
                  <c:v>6</c:v>
                </c:pt>
                <c:pt idx="10">
                  <c:v>3</c:v>
                </c:pt>
                <c:pt idx="11">
                  <c:v>0</c:v>
                </c:pt>
                <c:pt idx="12">
                  <c:v>0</c:v>
                </c:pt>
                <c:pt idx="13">
                  <c:v>6</c:v>
                </c:pt>
                <c:pt idx="14">
                  <c:v>0</c:v>
                </c:pt>
                <c:pt idx="15">
                  <c:v>6</c:v>
                </c:pt>
                <c:pt idx="16">
                  <c:v>3</c:v>
                </c:pt>
                <c:pt idx="17">
                  <c:v>6</c:v>
                </c:pt>
                <c:pt idx="18">
                  <c:v>6</c:v>
                </c:pt>
                <c:pt idx="19">
                  <c:v>9</c:v>
                </c:pt>
                <c:pt idx="20">
                  <c:v>3</c:v>
                </c:pt>
              </c:numCache>
            </c:numRef>
          </c:val>
          <c:extLst>
            <c:ext xmlns:c16="http://schemas.microsoft.com/office/drawing/2014/chart" uri="{C3380CC4-5D6E-409C-BE32-E72D297353CC}">
              <c16:uniqueId val="{00000003-F018-49F8-9F67-A20EA86AE797}"/>
            </c:ext>
          </c:extLst>
        </c:ser>
        <c:ser>
          <c:idx val="4"/>
          <c:order val="4"/>
          <c:tx>
            <c:strRef>
              <c:f>MAORI.COM!$B$42</c:f>
              <c:strCache>
                <c:ptCount val="1"/>
                <c:pt idx="0">
                  <c:v>Social Sciences &amp; Management</c:v>
                </c:pt>
              </c:strCache>
            </c:strRef>
          </c:tx>
          <c:spPr>
            <a:solidFill>
              <a:schemeClr val="accent5"/>
            </a:solidFill>
            <a:ln>
              <a:noFill/>
            </a:ln>
            <a:effectLst/>
          </c:spPr>
          <c:invertIfNegative val="0"/>
          <c:cat>
            <c:numRef>
              <c:f>MAORI.COM!$D$9:$X$9</c:f>
              <c:numCache>
                <c:formatCode>#####0</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MAORI.COM!$D$42:$X$42</c:f>
              <c:numCache>
                <c:formatCode>###########0</c:formatCode>
                <c:ptCount val="21"/>
                <c:pt idx="0">
                  <c:v>0</c:v>
                </c:pt>
                <c:pt idx="1">
                  <c:v>0</c:v>
                </c:pt>
                <c:pt idx="2">
                  <c:v>0</c:v>
                </c:pt>
                <c:pt idx="3">
                  <c:v>39</c:v>
                </c:pt>
                <c:pt idx="4">
                  <c:v>33</c:v>
                </c:pt>
                <c:pt idx="5">
                  <c:v>27</c:v>
                </c:pt>
                <c:pt idx="6">
                  <c:v>24</c:v>
                </c:pt>
                <c:pt idx="7">
                  <c:v>36</c:v>
                </c:pt>
                <c:pt idx="8">
                  <c:v>60</c:v>
                </c:pt>
                <c:pt idx="9">
                  <c:v>48</c:v>
                </c:pt>
                <c:pt idx="10">
                  <c:v>69</c:v>
                </c:pt>
                <c:pt idx="11">
                  <c:v>54</c:v>
                </c:pt>
                <c:pt idx="12">
                  <c:v>51</c:v>
                </c:pt>
                <c:pt idx="13">
                  <c:v>66</c:v>
                </c:pt>
                <c:pt idx="14">
                  <c:v>75</c:v>
                </c:pt>
                <c:pt idx="15">
                  <c:v>72</c:v>
                </c:pt>
                <c:pt idx="16">
                  <c:v>75</c:v>
                </c:pt>
                <c:pt idx="17">
                  <c:v>78</c:v>
                </c:pt>
                <c:pt idx="18">
                  <c:v>90</c:v>
                </c:pt>
                <c:pt idx="19">
                  <c:v>99</c:v>
                </c:pt>
                <c:pt idx="20">
                  <c:v>63</c:v>
                </c:pt>
              </c:numCache>
            </c:numRef>
          </c:val>
          <c:extLst>
            <c:ext xmlns:c16="http://schemas.microsoft.com/office/drawing/2014/chart" uri="{C3380CC4-5D6E-409C-BE32-E72D297353CC}">
              <c16:uniqueId val="{00000004-F018-49F8-9F67-A20EA86AE797}"/>
            </c:ext>
          </c:extLst>
        </c:ser>
        <c:ser>
          <c:idx val="5"/>
          <c:order val="5"/>
          <c:tx>
            <c:strRef>
              <c:f>MAORI.COM!$B$43</c:f>
              <c:strCache>
                <c:ptCount val="1"/>
                <c:pt idx="0">
                  <c:v>Missing</c:v>
                </c:pt>
              </c:strCache>
            </c:strRef>
          </c:tx>
          <c:spPr>
            <a:solidFill>
              <a:schemeClr val="accent6"/>
            </a:solidFill>
            <a:ln>
              <a:noFill/>
            </a:ln>
            <a:effectLst/>
          </c:spPr>
          <c:invertIfNegative val="0"/>
          <c:cat>
            <c:numRef>
              <c:f>MAORI.COM!$D$9:$X$9</c:f>
              <c:numCache>
                <c:formatCode>#####0</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MAORI.COM!$D$43:$X$43</c:f>
              <c:numCache>
                <c:formatCode>###########0</c:formatCode>
                <c:ptCount val="21"/>
                <c:pt idx="0">
                  <c:v>45</c:v>
                </c:pt>
                <c:pt idx="1">
                  <c:v>48</c:v>
                </c:pt>
                <c:pt idx="2">
                  <c:v>45</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extLst>
            <c:ext xmlns:c16="http://schemas.microsoft.com/office/drawing/2014/chart" uri="{C3380CC4-5D6E-409C-BE32-E72D297353CC}">
              <c16:uniqueId val="{00000006-F018-49F8-9F67-A20EA86AE797}"/>
            </c:ext>
          </c:extLst>
        </c:ser>
        <c:dLbls>
          <c:showLegendKey val="0"/>
          <c:showVal val="0"/>
          <c:showCatName val="0"/>
          <c:showSerName val="0"/>
          <c:showPercent val="0"/>
          <c:showBubbleSize val="0"/>
        </c:dLbls>
        <c:gapWidth val="150"/>
        <c:overlap val="100"/>
        <c:axId val="797981712"/>
        <c:axId val="797976792"/>
      </c:barChart>
      <c:catAx>
        <c:axId val="797981712"/>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7976792"/>
        <c:crosses val="autoZero"/>
        <c:auto val="1"/>
        <c:lblAlgn val="ctr"/>
        <c:lblOffset val="100"/>
        <c:noMultiLvlLbl val="0"/>
      </c:catAx>
      <c:valAx>
        <c:axId val="79797679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79817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en-US" sz="1400" b="1"/>
              <a:t>First-year Māori doctorate students</a:t>
            </a:r>
            <a:br>
              <a:rPr lang="en-US" sz="1400" b="1"/>
            </a:br>
            <a:r>
              <a:rPr lang="en-US" sz="1400" b="1"/>
              <a:t>by last known tertiary</a:t>
            </a:r>
            <a:r>
              <a:rPr lang="en-US" sz="1400" b="1" baseline="0"/>
              <a:t> qualification</a:t>
            </a:r>
            <a:endParaRPr lang="en-US" sz="1400" b="1"/>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MAORI.COM!$B$46</c:f>
              <c:strCache>
                <c:ptCount val="1"/>
                <c:pt idx="0">
                  <c:v>Bachelor's</c:v>
                </c:pt>
              </c:strCache>
            </c:strRef>
          </c:tx>
          <c:spPr>
            <a:solidFill>
              <a:schemeClr val="accent1"/>
            </a:solidFill>
            <a:ln>
              <a:noFill/>
            </a:ln>
            <a:effectLst/>
          </c:spPr>
          <c:invertIfNegative val="0"/>
          <c:cat>
            <c:numRef>
              <c:f>MAORI.COM!$D$9:$X$9</c:f>
              <c:numCache>
                <c:formatCode>#####0</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MAORI.COM!$D$46:$X$46</c:f>
              <c:numCache>
                <c:formatCode>###########0</c:formatCode>
                <c:ptCount val="21"/>
                <c:pt idx="0">
                  <c:v>3</c:v>
                </c:pt>
                <c:pt idx="1">
                  <c:v>3</c:v>
                </c:pt>
                <c:pt idx="2">
                  <c:v>3</c:v>
                </c:pt>
                <c:pt idx="3">
                  <c:v>6</c:v>
                </c:pt>
                <c:pt idx="4">
                  <c:v>6</c:v>
                </c:pt>
                <c:pt idx="5">
                  <c:v>0</c:v>
                </c:pt>
                <c:pt idx="6">
                  <c:v>0</c:v>
                </c:pt>
                <c:pt idx="7">
                  <c:v>3</c:v>
                </c:pt>
                <c:pt idx="8">
                  <c:v>6</c:v>
                </c:pt>
                <c:pt idx="9">
                  <c:v>3</c:v>
                </c:pt>
                <c:pt idx="10">
                  <c:v>3</c:v>
                </c:pt>
                <c:pt idx="11">
                  <c:v>3</c:v>
                </c:pt>
                <c:pt idx="12">
                  <c:v>6</c:v>
                </c:pt>
                <c:pt idx="13">
                  <c:v>3</c:v>
                </c:pt>
                <c:pt idx="14">
                  <c:v>3</c:v>
                </c:pt>
                <c:pt idx="15">
                  <c:v>3</c:v>
                </c:pt>
                <c:pt idx="16">
                  <c:v>6</c:v>
                </c:pt>
                <c:pt idx="17">
                  <c:v>3</c:v>
                </c:pt>
                <c:pt idx="18">
                  <c:v>6</c:v>
                </c:pt>
                <c:pt idx="19">
                  <c:v>6</c:v>
                </c:pt>
                <c:pt idx="20">
                  <c:v>6</c:v>
                </c:pt>
              </c:numCache>
            </c:numRef>
          </c:val>
          <c:extLst>
            <c:ext xmlns:c16="http://schemas.microsoft.com/office/drawing/2014/chart" uri="{C3380CC4-5D6E-409C-BE32-E72D297353CC}">
              <c16:uniqueId val="{00000000-FB93-4AC5-B7D7-A7BABE8B70E6}"/>
            </c:ext>
          </c:extLst>
        </c:ser>
        <c:ser>
          <c:idx val="1"/>
          <c:order val="1"/>
          <c:tx>
            <c:strRef>
              <c:f>MAORI.COM!$B$47</c:f>
              <c:strCache>
                <c:ptCount val="1"/>
                <c:pt idx="0">
                  <c:v>Honours</c:v>
                </c:pt>
              </c:strCache>
            </c:strRef>
          </c:tx>
          <c:spPr>
            <a:solidFill>
              <a:schemeClr val="accent2"/>
            </a:solidFill>
            <a:ln>
              <a:noFill/>
            </a:ln>
            <a:effectLst/>
          </c:spPr>
          <c:invertIfNegative val="0"/>
          <c:cat>
            <c:numRef>
              <c:f>MAORI.COM!$D$9:$X$9</c:f>
              <c:numCache>
                <c:formatCode>#####0</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MAORI.COM!$D$47:$X$47</c:f>
              <c:numCache>
                <c:formatCode>###########0</c:formatCode>
                <c:ptCount val="21"/>
                <c:pt idx="0">
                  <c:v>6</c:v>
                </c:pt>
                <c:pt idx="1">
                  <c:v>6</c:v>
                </c:pt>
                <c:pt idx="2">
                  <c:v>6</c:v>
                </c:pt>
                <c:pt idx="3">
                  <c:v>6</c:v>
                </c:pt>
                <c:pt idx="4">
                  <c:v>3</c:v>
                </c:pt>
                <c:pt idx="5">
                  <c:v>6</c:v>
                </c:pt>
                <c:pt idx="6">
                  <c:v>9</c:v>
                </c:pt>
                <c:pt idx="7">
                  <c:v>12</c:v>
                </c:pt>
                <c:pt idx="8">
                  <c:v>9</c:v>
                </c:pt>
                <c:pt idx="9">
                  <c:v>9</c:v>
                </c:pt>
                <c:pt idx="10">
                  <c:v>12</c:v>
                </c:pt>
                <c:pt idx="11">
                  <c:v>6</c:v>
                </c:pt>
                <c:pt idx="12">
                  <c:v>9</c:v>
                </c:pt>
                <c:pt idx="13">
                  <c:v>12</c:v>
                </c:pt>
                <c:pt idx="14">
                  <c:v>9</c:v>
                </c:pt>
                <c:pt idx="15">
                  <c:v>12</c:v>
                </c:pt>
                <c:pt idx="16">
                  <c:v>12</c:v>
                </c:pt>
                <c:pt idx="17">
                  <c:v>21</c:v>
                </c:pt>
                <c:pt idx="18">
                  <c:v>15</c:v>
                </c:pt>
                <c:pt idx="19">
                  <c:v>21</c:v>
                </c:pt>
                <c:pt idx="20">
                  <c:v>18</c:v>
                </c:pt>
              </c:numCache>
            </c:numRef>
          </c:val>
          <c:extLst>
            <c:ext xmlns:c16="http://schemas.microsoft.com/office/drawing/2014/chart" uri="{C3380CC4-5D6E-409C-BE32-E72D297353CC}">
              <c16:uniqueId val="{00000001-FB93-4AC5-B7D7-A7BABE8B70E6}"/>
            </c:ext>
          </c:extLst>
        </c:ser>
        <c:ser>
          <c:idx val="2"/>
          <c:order val="2"/>
          <c:tx>
            <c:strRef>
              <c:f>MAORI.COM!$B$48</c:f>
              <c:strCache>
                <c:ptCount val="1"/>
                <c:pt idx="0">
                  <c:v>Master's</c:v>
                </c:pt>
              </c:strCache>
            </c:strRef>
          </c:tx>
          <c:spPr>
            <a:solidFill>
              <a:schemeClr val="accent3"/>
            </a:solidFill>
            <a:ln>
              <a:noFill/>
            </a:ln>
            <a:effectLst/>
          </c:spPr>
          <c:invertIfNegative val="0"/>
          <c:cat>
            <c:numRef>
              <c:f>MAORI.COM!$D$9:$X$9</c:f>
              <c:numCache>
                <c:formatCode>#####0</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MAORI.COM!$D$48:$X$48</c:f>
              <c:numCache>
                <c:formatCode>###########0</c:formatCode>
                <c:ptCount val="21"/>
                <c:pt idx="0">
                  <c:v>12</c:v>
                </c:pt>
                <c:pt idx="1">
                  <c:v>18</c:v>
                </c:pt>
                <c:pt idx="2">
                  <c:v>15</c:v>
                </c:pt>
                <c:pt idx="3">
                  <c:v>24</c:v>
                </c:pt>
                <c:pt idx="4">
                  <c:v>24</c:v>
                </c:pt>
                <c:pt idx="5">
                  <c:v>21</c:v>
                </c:pt>
                <c:pt idx="6">
                  <c:v>15</c:v>
                </c:pt>
                <c:pt idx="7">
                  <c:v>27</c:v>
                </c:pt>
                <c:pt idx="8">
                  <c:v>30</c:v>
                </c:pt>
                <c:pt idx="9">
                  <c:v>39</c:v>
                </c:pt>
                <c:pt idx="10">
                  <c:v>39</c:v>
                </c:pt>
                <c:pt idx="11">
                  <c:v>33</c:v>
                </c:pt>
                <c:pt idx="12">
                  <c:v>30</c:v>
                </c:pt>
                <c:pt idx="13">
                  <c:v>36</c:v>
                </c:pt>
                <c:pt idx="14">
                  <c:v>36</c:v>
                </c:pt>
                <c:pt idx="15">
                  <c:v>48</c:v>
                </c:pt>
                <c:pt idx="16">
                  <c:v>51</c:v>
                </c:pt>
                <c:pt idx="17">
                  <c:v>45</c:v>
                </c:pt>
                <c:pt idx="18">
                  <c:v>60</c:v>
                </c:pt>
                <c:pt idx="19">
                  <c:v>57</c:v>
                </c:pt>
                <c:pt idx="20">
                  <c:v>48</c:v>
                </c:pt>
              </c:numCache>
            </c:numRef>
          </c:val>
          <c:extLst>
            <c:ext xmlns:c16="http://schemas.microsoft.com/office/drawing/2014/chart" uri="{C3380CC4-5D6E-409C-BE32-E72D297353CC}">
              <c16:uniqueId val="{00000002-FB93-4AC5-B7D7-A7BABE8B70E6}"/>
            </c:ext>
          </c:extLst>
        </c:ser>
        <c:ser>
          <c:idx val="3"/>
          <c:order val="3"/>
          <c:tx>
            <c:strRef>
              <c:f>MAORI.COM!$B$49</c:f>
              <c:strCache>
                <c:ptCount val="1"/>
                <c:pt idx="0">
                  <c:v>None</c:v>
                </c:pt>
              </c:strCache>
            </c:strRef>
          </c:tx>
          <c:spPr>
            <a:solidFill>
              <a:schemeClr val="accent4"/>
            </a:solidFill>
            <a:ln>
              <a:noFill/>
            </a:ln>
            <a:effectLst/>
          </c:spPr>
          <c:invertIfNegative val="0"/>
          <c:cat>
            <c:numRef>
              <c:f>MAORI.COM!$D$9:$X$9</c:f>
              <c:numCache>
                <c:formatCode>#####0</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MAORI.COM!$D$49:$X$49</c:f>
              <c:numCache>
                <c:formatCode>###########0</c:formatCode>
                <c:ptCount val="21"/>
                <c:pt idx="0">
                  <c:v>9</c:v>
                </c:pt>
                <c:pt idx="1">
                  <c:v>9</c:v>
                </c:pt>
                <c:pt idx="2">
                  <c:v>6</c:v>
                </c:pt>
                <c:pt idx="3">
                  <c:v>3</c:v>
                </c:pt>
                <c:pt idx="4">
                  <c:v>6</c:v>
                </c:pt>
                <c:pt idx="5">
                  <c:v>3</c:v>
                </c:pt>
                <c:pt idx="6">
                  <c:v>0</c:v>
                </c:pt>
                <c:pt idx="7">
                  <c:v>3</c:v>
                </c:pt>
                <c:pt idx="8">
                  <c:v>6</c:v>
                </c:pt>
                <c:pt idx="9">
                  <c:v>6</c:v>
                </c:pt>
                <c:pt idx="10">
                  <c:v>6</c:v>
                </c:pt>
                <c:pt idx="11">
                  <c:v>3</c:v>
                </c:pt>
                <c:pt idx="12">
                  <c:v>3</c:v>
                </c:pt>
                <c:pt idx="13">
                  <c:v>0</c:v>
                </c:pt>
                <c:pt idx="14">
                  <c:v>0</c:v>
                </c:pt>
                <c:pt idx="15">
                  <c:v>6</c:v>
                </c:pt>
                <c:pt idx="16">
                  <c:v>0</c:v>
                </c:pt>
                <c:pt idx="17">
                  <c:v>0</c:v>
                </c:pt>
                <c:pt idx="18">
                  <c:v>6</c:v>
                </c:pt>
                <c:pt idx="19">
                  <c:v>9</c:v>
                </c:pt>
                <c:pt idx="20">
                  <c:v>0</c:v>
                </c:pt>
              </c:numCache>
            </c:numRef>
          </c:val>
          <c:extLst>
            <c:ext xmlns:c16="http://schemas.microsoft.com/office/drawing/2014/chart" uri="{C3380CC4-5D6E-409C-BE32-E72D297353CC}">
              <c16:uniqueId val="{00000003-FB93-4AC5-B7D7-A7BABE8B70E6}"/>
            </c:ext>
          </c:extLst>
        </c:ser>
        <c:ser>
          <c:idx val="4"/>
          <c:order val="4"/>
          <c:tx>
            <c:strRef>
              <c:f>MAORI.COM!$B$50</c:f>
              <c:strCache>
                <c:ptCount val="1"/>
                <c:pt idx="0">
                  <c:v>Postgraduate diploma</c:v>
                </c:pt>
              </c:strCache>
            </c:strRef>
          </c:tx>
          <c:spPr>
            <a:solidFill>
              <a:schemeClr val="accent5"/>
            </a:solidFill>
            <a:ln>
              <a:noFill/>
            </a:ln>
            <a:effectLst/>
          </c:spPr>
          <c:invertIfNegative val="0"/>
          <c:cat>
            <c:numRef>
              <c:f>MAORI.COM!$D$9:$X$9</c:f>
              <c:numCache>
                <c:formatCode>#####0</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MAORI.COM!$D$50:$X$50</c:f>
              <c:numCache>
                <c:formatCode>###########0</c:formatCode>
                <c:ptCount val="21"/>
                <c:pt idx="0">
                  <c:v>0</c:v>
                </c:pt>
                <c:pt idx="1">
                  <c:v>6</c:v>
                </c:pt>
                <c:pt idx="2">
                  <c:v>6</c:v>
                </c:pt>
                <c:pt idx="3">
                  <c:v>0</c:v>
                </c:pt>
                <c:pt idx="4">
                  <c:v>3</c:v>
                </c:pt>
                <c:pt idx="5">
                  <c:v>6</c:v>
                </c:pt>
                <c:pt idx="6">
                  <c:v>3</c:v>
                </c:pt>
                <c:pt idx="7">
                  <c:v>6</c:v>
                </c:pt>
                <c:pt idx="8">
                  <c:v>6</c:v>
                </c:pt>
                <c:pt idx="9">
                  <c:v>6</c:v>
                </c:pt>
                <c:pt idx="10">
                  <c:v>6</c:v>
                </c:pt>
                <c:pt idx="11">
                  <c:v>3</c:v>
                </c:pt>
                <c:pt idx="12">
                  <c:v>6</c:v>
                </c:pt>
                <c:pt idx="13">
                  <c:v>6</c:v>
                </c:pt>
                <c:pt idx="14">
                  <c:v>9</c:v>
                </c:pt>
                <c:pt idx="15">
                  <c:v>3</c:v>
                </c:pt>
                <c:pt idx="16">
                  <c:v>9</c:v>
                </c:pt>
                <c:pt idx="17">
                  <c:v>9</c:v>
                </c:pt>
                <c:pt idx="18">
                  <c:v>6</c:v>
                </c:pt>
                <c:pt idx="19">
                  <c:v>9</c:v>
                </c:pt>
                <c:pt idx="20">
                  <c:v>9</c:v>
                </c:pt>
              </c:numCache>
            </c:numRef>
          </c:val>
          <c:extLst>
            <c:ext xmlns:c16="http://schemas.microsoft.com/office/drawing/2014/chart" uri="{C3380CC4-5D6E-409C-BE32-E72D297353CC}">
              <c16:uniqueId val="{00000004-FB93-4AC5-B7D7-A7BABE8B70E6}"/>
            </c:ext>
          </c:extLst>
        </c:ser>
        <c:ser>
          <c:idx val="5"/>
          <c:order val="5"/>
          <c:tx>
            <c:strRef>
              <c:f>MAORI.COM!$B$51</c:f>
              <c:strCache>
                <c:ptCount val="1"/>
                <c:pt idx="0">
                  <c:v>Other</c:v>
                </c:pt>
              </c:strCache>
            </c:strRef>
          </c:tx>
          <c:spPr>
            <a:solidFill>
              <a:schemeClr val="accent6"/>
            </a:solidFill>
            <a:ln>
              <a:noFill/>
            </a:ln>
            <a:effectLst/>
          </c:spPr>
          <c:invertIfNegative val="0"/>
          <c:cat>
            <c:numRef>
              <c:f>MAORI.COM!$D$9:$X$9</c:f>
              <c:numCache>
                <c:formatCode>#####0</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MAORI.COM!$D$51:$X$51</c:f>
              <c:numCache>
                <c:formatCode>###########0</c:formatCode>
                <c:ptCount val="21"/>
                <c:pt idx="0">
                  <c:v>15</c:v>
                </c:pt>
                <c:pt idx="1">
                  <c:v>9</c:v>
                </c:pt>
                <c:pt idx="2">
                  <c:v>6</c:v>
                </c:pt>
                <c:pt idx="3">
                  <c:v>18</c:v>
                </c:pt>
                <c:pt idx="4">
                  <c:v>18</c:v>
                </c:pt>
                <c:pt idx="5">
                  <c:v>15</c:v>
                </c:pt>
                <c:pt idx="6">
                  <c:v>15</c:v>
                </c:pt>
                <c:pt idx="7">
                  <c:v>12</c:v>
                </c:pt>
                <c:pt idx="8">
                  <c:v>24</c:v>
                </c:pt>
                <c:pt idx="9">
                  <c:v>21</c:v>
                </c:pt>
                <c:pt idx="10">
                  <c:v>33</c:v>
                </c:pt>
                <c:pt idx="11">
                  <c:v>27</c:v>
                </c:pt>
                <c:pt idx="12">
                  <c:v>18</c:v>
                </c:pt>
                <c:pt idx="13">
                  <c:v>48</c:v>
                </c:pt>
                <c:pt idx="14">
                  <c:v>42</c:v>
                </c:pt>
                <c:pt idx="15">
                  <c:v>36</c:v>
                </c:pt>
                <c:pt idx="16">
                  <c:v>39</c:v>
                </c:pt>
                <c:pt idx="17">
                  <c:v>45</c:v>
                </c:pt>
                <c:pt idx="18">
                  <c:v>42</c:v>
                </c:pt>
                <c:pt idx="19">
                  <c:v>57</c:v>
                </c:pt>
                <c:pt idx="20">
                  <c:v>33</c:v>
                </c:pt>
              </c:numCache>
            </c:numRef>
          </c:val>
          <c:extLst>
            <c:ext xmlns:c16="http://schemas.microsoft.com/office/drawing/2014/chart" uri="{C3380CC4-5D6E-409C-BE32-E72D297353CC}">
              <c16:uniqueId val="{00000005-FB93-4AC5-B7D7-A7BABE8B70E6}"/>
            </c:ext>
          </c:extLst>
        </c:ser>
        <c:dLbls>
          <c:showLegendKey val="0"/>
          <c:showVal val="0"/>
          <c:showCatName val="0"/>
          <c:showSerName val="0"/>
          <c:showPercent val="0"/>
          <c:showBubbleSize val="0"/>
        </c:dLbls>
        <c:gapWidth val="150"/>
        <c:overlap val="100"/>
        <c:axId val="797981712"/>
        <c:axId val="797976792"/>
      </c:barChart>
      <c:catAx>
        <c:axId val="797981712"/>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7976792"/>
        <c:crosses val="autoZero"/>
        <c:auto val="1"/>
        <c:lblAlgn val="ctr"/>
        <c:lblOffset val="100"/>
        <c:noMultiLvlLbl val="0"/>
      </c:catAx>
      <c:valAx>
        <c:axId val="79797679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79817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en-US" sz="1400" b="1"/>
              <a:t>First-year Māori doctorate students </a:t>
            </a:r>
            <a:br>
              <a:rPr lang="en-US" sz="1400" b="1"/>
            </a:br>
            <a:r>
              <a:rPr lang="en-US" sz="1400" b="1"/>
              <a:t>by prior activity</a:t>
            </a:r>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MAORI.COM!$B$54</c:f>
              <c:strCache>
                <c:ptCount val="1"/>
                <c:pt idx="0">
                  <c:v>Employed or self-employed</c:v>
                </c:pt>
              </c:strCache>
            </c:strRef>
          </c:tx>
          <c:spPr>
            <a:solidFill>
              <a:schemeClr val="accent1"/>
            </a:solidFill>
            <a:ln>
              <a:noFill/>
            </a:ln>
            <a:effectLst/>
          </c:spPr>
          <c:invertIfNegative val="0"/>
          <c:cat>
            <c:numRef>
              <c:f>MAORI.COM!$D$9:$X$9</c:f>
              <c:numCache>
                <c:formatCode>#####0</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MAORI.COM!$D$54:$X$54</c:f>
              <c:numCache>
                <c:formatCode>###########0</c:formatCode>
                <c:ptCount val="21"/>
                <c:pt idx="0">
                  <c:v>21</c:v>
                </c:pt>
                <c:pt idx="1">
                  <c:v>27</c:v>
                </c:pt>
                <c:pt idx="2">
                  <c:v>15</c:v>
                </c:pt>
                <c:pt idx="3">
                  <c:v>27</c:v>
                </c:pt>
                <c:pt idx="4">
                  <c:v>33</c:v>
                </c:pt>
                <c:pt idx="5">
                  <c:v>30</c:v>
                </c:pt>
                <c:pt idx="6">
                  <c:v>24</c:v>
                </c:pt>
                <c:pt idx="7">
                  <c:v>36</c:v>
                </c:pt>
                <c:pt idx="8">
                  <c:v>48</c:v>
                </c:pt>
                <c:pt idx="9">
                  <c:v>57</c:v>
                </c:pt>
                <c:pt idx="10">
                  <c:v>63</c:v>
                </c:pt>
                <c:pt idx="11">
                  <c:v>39</c:v>
                </c:pt>
                <c:pt idx="12">
                  <c:v>42</c:v>
                </c:pt>
                <c:pt idx="13">
                  <c:v>78</c:v>
                </c:pt>
                <c:pt idx="14">
                  <c:v>69</c:v>
                </c:pt>
                <c:pt idx="15">
                  <c:v>69</c:v>
                </c:pt>
                <c:pt idx="16">
                  <c:v>78</c:v>
                </c:pt>
                <c:pt idx="17">
                  <c:v>72</c:v>
                </c:pt>
                <c:pt idx="18">
                  <c:v>102</c:v>
                </c:pt>
                <c:pt idx="19">
                  <c:v>111</c:v>
                </c:pt>
                <c:pt idx="20">
                  <c:v>75</c:v>
                </c:pt>
              </c:numCache>
            </c:numRef>
          </c:val>
          <c:extLst>
            <c:ext xmlns:c16="http://schemas.microsoft.com/office/drawing/2014/chart" uri="{C3380CC4-5D6E-409C-BE32-E72D297353CC}">
              <c16:uniqueId val="{00000000-1D6F-432E-ABF4-1A8086AB9D36}"/>
            </c:ext>
          </c:extLst>
        </c:ser>
        <c:ser>
          <c:idx val="1"/>
          <c:order val="1"/>
          <c:tx>
            <c:strRef>
              <c:f>MAORI.COM!$B$55</c:f>
              <c:strCache>
                <c:ptCount val="1"/>
                <c:pt idx="0">
                  <c:v>House-person or retired</c:v>
                </c:pt>
              </c:strCache>
            </c:strRef>
          </c:tx>
          <c:spPr>
            <a:solidFill>
              <a:schemeClr val="accent2"/>
            </a:solidFill>
            <a:ln>
              <a:noFill/>
            </a:ln>
            <a:effectLst/>
          </c:spPr>
          <c:invertIfNegative val="0"/>
          <c:cat>
            <c:numRef>
              <c:f>MAORI.COM!$D$9:$X$9</c:f>
              <c:numCache>
                <c:formatCode>#####0</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MAORI.COM!$D$55:$X$55</c:f>
              <c:numCache>
                <c:formatCode>###########0</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3</c:v>
                </c:pt>
                <c:pt idx="16">
                  <c:v>3</c:v>
                </c:pt>
                <c:pt idx="17">
                  <c:v>3</c:v>
                </c:pt>
                <c:pt idx="18">
                  <c:v>0</c:v>
                </c:pt>
                <c:pt idx="19">
                  <c:v>0</c:v>
                </c:pt>
                <c:pt idx="20">
                  <c:v>0</c:v>
                </c:pt>
              </c:numCache>
            </c:numRef>
          </c:val>
          <c:extLst>
            <c:ext xmlns:c16="http://schemas.microsoft.com/office/drawing/2014/chart" uri="{C3380CC4-5D6E-409C-BE32-E72D297353CC}">
              <c16:uniqueId val="{00000001-1D6F-432E-ABF4-1A8086AB9D36}"/>
            </c:ext>
          </c:extLst>
        </c:ser>
        <c:ser>
          <c:idx val="2"/>
          <c:order val="2"/>
          <c:tx>
            <c:strRef>
              <c:f>MAORI.COM!$B$56</c:f>
              <c:strCache>
                <c:ptCount val="1"/>
                <c:pt idx="0">
                  <c:v>Non-employed or beneficiary</c:v>
                </c:pt>
              </c:strCache>
            </c:strRef>
          </c:tx>
          <c:spPr>
            <a:solidFill>
              <a:schemeClr val="accent3"/>
            </a:solidFill>
            <a:ln>
              <a:noFill/>
            </a:ln>
            <a:effectLst/>
          </c:spPr>
          <c:invertIfNegative val="0"/>
          <c:cat>
            <c:numRef>
              <c:f>MAORI.COM!$D$9:$X$9</c:f>
              <c:numCache>
                <c:formatCode>#####0</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MAORI.COM!$D$56:$X$56</c:f>
              <c:numCache>
                <c:formatCode>###########0</c:formatCode>
                <c:ptCount val="21"/>
                <c:pt idx="0">
                  <c:v>6</c:v>
                </c:pt>
                <c:pt idx="1">
                  <c:v>0</c:v>
                </c:pt>
                <c:pt idx="2">
                  <c:v>0</c:v>
                </c:pt>
                <c:pt idx="3">
                  <c:v>3</c:v>
                </c:pt>
                <c:pt idx="4">
                  <c:v>0</c:v>
                </c:pt>
                <c:pt idx="5">
                  <c:v>0</c:v>
                </c:pt>
                <c:pt idx="6">
                  <c:v>0</c:v>
                </c:pt>
                <c:pt idx="7">
                  <c:v>0</c:v>
                </c:pt>
                <c:pt idx="8">
                  <c:v>0</c:v>
                </c:pt>
                <c:pt idx="9">
                  <c:v>3</c:v>
                </c:pt>
                <c:pt idx="10">
                  <c:v>3</c:v>
                </c:pt>
                <c:pt idx="11">
                  <c:v>3</c:v>
                </c:pt>
                <c:pt idx="12">
                  <c:v>0</c:v>
                </c:pt>
                <c:pt idx="13">
                  <c:v>3</c:v>
                </c:pt>
                <c:pt idx="14">
                  <c:v>0</c:v>
                </c:pt>
                <c:pt idx="15">
                  <c:v>0</c:v>
                </c:pt>
                <c:pt idx="16">
                  <c:v>0</c:v>
                </c:pt>
                <c:pt idx="17">
                  <c:v>0</c:v>
                </c:pt>
                <c:pt idx="18">
                  <c:v>0</c:v>
                </c:pt>
                <c:pt idx="19">
                  <c:v>3</c:v>
                </c:pt>
                <c:pt idx="20">
                  <c:v>0</c:v>
                </c:pt>
              </c:numCache>
            </c:numRef>
          </c:val>
          <c:extLst>
            <c:ext xmlns:c16="http://schemas.microsoft.com/office/drawing/2014/chart" uri="{C3380CC4-5D6E-409C-BE32-E72D297353CC}">
              <c16:uniqueId val="{00000002-1D6F-432E-ABF4-1A8086AB9D36}"/>
            </c:ext>
          </c:extLst>
        </c:ser>
        <c:ser>
          <c:idx val="3"/>
          <c:order val="3"/>
          <c:tx>
            <c:strRef>
              <c:f>MAORI.COM!$B$57</c:f>
              <c:strCache>
                <c:ptCount val="1"/>
                <c:pt idx="0">
                  <c:v>Overseas</c:v>
                </c:pt>
              </c:strCache>
            </c:strRef>
          </c:tx>
          <c:spPr>
            <a:solidFill>
              <a:schemeClr val="accent4"/>
            </a:solidFill>
            <a:ln>
              <a:noFill/>
            </a:ln>
            <a:effectLst/>
          </c:spPr>
          <c:invertIfNegative val="0"/>
          <c:cat>
            <c:numRef>
              <c:f>MAORI.COM!$D$9:$X$9</c:f>
              <c:numCache>
                <c:formatCode>#####0</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MAORI.COM!$D$57:$X$57</c:f>
              <c:numCache>
                <c:formatCode>###########0</c:formatCode>
                <c:ptCount val="21"/>
                <c:pt idx="0">
                  <c:v>0</c:v>
                </c:pt>
                <c:pt idx="1">
                  <c:v>0</c:v>
                </c:pt>
                <c:pt idx="2">
                  <c:v>0</c:v>
                </c:pt>
                <c:pt idx="3">
                  <c:v>0</c:v>
                </c:pt>
                <c:pt idx="4">
                  <c:v>0</c:v>
                </c:pt>
                <c:pt idx="5">
                  <c:v>0</c:v>
                </c:pt>
                <c:pt idx="6">
                  <c:v>3</c:v>
                </c:pt>
                <c:pt idx="7">
                  <c:v>0</c:v>
                </c:pt>
                <c:pt idx="8">
                  <c:v>0</c:v>
                </c:pt>
                <c:pt idx="9">
                  <c:v>3</c:v>
                </c:pt>
                <c:pt idx="10">
                  <c:v>3</c:v>
                </c:pt>
                <c:pt idx="11">
                  <c:v>3</c:v>
                </c:pt>
                <c:pt idx="12">
                  <c:v>0</c:v>
                </c:pt>
                <c:pt idx="13">
                  <c:v>6</c:v>
                </c:pt>
                <c:pt idx="14">
                  <c:v>0</c:v>
                </c:pt>
                <c:pt idx="15">
                  <c:v>3</c:v>
                </c:pt>
                <c:pt idx="16">
                  <c:v>3</c:v>
                </c:pt>
                <c:pt idx="17">
                  <c:v>0</c:v>
                </c:pt>
                <c:pt idx="18">
                  <c:v>9</c:v>
                </c:pt>
                <c:pt idx="19">
                  <c:v>3</c:v>
                </c:pt>
                <c:pt idx="20">
                  <c:v>3</c:v>
                </c:pt>
              </c:numCache>
            </c:numRef>
          </c:val>
          <c:extLst>
            <c:ext xmlns:c16="http://schemas.microsoft.com/office/drawing/2014/chart" uri="{C3380CC4-5D6E-409C-BE32-E72D297353CC}">
              <c16:uniqueId val="{00000003-1D6F-432E-ABF4-1A8086AB9D36}"/>
            </c:ext>
          </c:extLst>
        </c:ser>
        <c:ser>
          <c:idx val="4"/>
          <c:order val="4"/>
          <c:tx>
            <c:strRef>
              <c:f>MAORI.COM!$B$58</c:f>
              <c:strCache>
                <c:ptCount val="1"/>
                <c:pt idx="0">
                  <c:v>Tertiary</c:v>
                </c:pt>
              </c:strCache>
            </c:strRef>
          </c:tx>
          <c:spPr>
            <a:solidFill>
              <a:schemeClr val="accent5"/>
            </a:solidFill>
            <a:ln>
              <a:noFill/>
            </a:ln>
            <a:effectLst/>
          </c:spPr>
          <c:invertIfNegative val="0"/>
          <c:cat>
            <c:numRef>
              <c:f>MAORI.COM!$D$9:$X$9</c:f>
              <c:numCache>
                <c:formatCode>#####0</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MAORI.COM!$D$58:$X$58</c:f>
              <c:numCache>
                <c:formatCode>###########0</c:formatCode>
                <c:ptCount val="21"/>
                <c:pt idx="0">
                  <c:v>9</c:v>
                </c:pt>
                <c:pt idx="1">
                  <c:v>12</c:v>
                </c:pt>
                <c:pt idx="2">
                  <c:v>15</c:v>
                </c:pt>
                <c:pt idx="3">
                  <c:v>15</c:v>
                </c:pt>
                <c:pt idx="4">
                  <c:v>15</c:v>
                </c:pt>
                <c:pt idx="5">
                  <c:v>12</c:v>
                </c:pt>
                <c:pt idx="6">
                  <c:v>12</c:v>
                </c:pt>
                <c:pt idx="7">
                  <c:v>27</c:v>
                </c:pt>
                <c:pt idx="8">
                  <c:v>30</c:v>
                </c:pt>
                <c:pt idx="9">
                  <c:v>18</c:v>
                </c:pt>
                <c:pt idx="10">
                  <c:v>27</c:v>
                </c:pt>
                <c:pt idx="11">
                  <c:v>30</c:v>
                </c:pt>
                <c:pt idx="12">
                  <c:v>24</c:v>
                </c:pt>
                <c:pt idx="13">
                  <c:v>18</c:v>
                </c:pt>
                <c:pt idx="14">
                  <c:v>30</c:v>
                </c:pt>
                <c:pt idx="15">
                  <c:v>30</c:v>
                </c:pt>
                <c:pt idx="16">
                  <c:v>30</c:v>
                </c:pt>
                <c:pt idx="17">
                  <c:v>45</c:v>
                </c:pt>
                <c:pt idx="18">
                  <c:v>27</c:v>
                </c:pt>
                <c:pt idx="19">
                  <c:v>39</c:v>
                </c:pt>
                <c:pt idx="20">
                  <c:v>30</c:v>
                </c:pt>
              </c:numCache>
            </c:numRef>
          </c:val>
          <c:extLst>
            <c:ext xmlns:c16="http://schemas.microsoft.com/office/drawing/2014/chart" uri="{C3380CC4-5D6E-409C-BE32-E72D297353CC}">
              <c16:uniqueId val="{00000004-1D6F-432E-ABF4-1A8086AB9D36}"/>
            </c:ext>
          </c:extLst>
        </c:ser>
        <c:ser>
          <c:idx val="5"/>
          <c:order val="5"/>
          <c:tx>
            <c:strRef>
              <c:f>MAORI.COM!$B$59</c:f>
              <c:strCache>
                <c:ptCount val="1"/>
                <c:pt idx="0">
                  <c:v>Unknown</c:v>
                </c:pt>
              </c:strCache>
            </c:strRef>
          </c:tx>
          <c:spPr>
            <a:solidFill>
              <a:schemeClr val="accent6"/>
            </a:solidFill>
            <a:ln>
              <a:noFill/>
            </a:ln>
            <a:effectLst/>
          </c:spPr>
          <c:invertIfNegative val="0"/>
          <c:cat>
            <c:numRef>
              <c:f>MAORI.COM!$D$9:$X$9</c:f>
              <c:numCache>
                <c:formatCode>#####0</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MAORI.COM!$D$59:$X$59</c:f>
              <c:numCache>
                <c:formatCode>###########0</c:formatCode>
                <c:ptCount val="21"/>
                <c:pt idx="0">
                  <c:v>6</c:v>
                </c:pt>
                <c:pt idx="1">
                  <c:v>9</c:v>
                </c:pt>
                <c:pt idx="2">
                  <c:v>9</c:v>
                </c:pt>
                <c:pt idx="3">
                  <c:v>9</c:v>
                </c:pt>
                <c:pt idx="4">
                  <c:v>6</c:v>
                </c:pt>
                <c:pt idx="5">
                  <c:v>12</c:v>
                </c:pt>
                <c:pt idx="6">
                  <c:v>3</c:v>
                </c:pt>
                <c:pt idx="7">
                  <c:v>3</c:v>
                </c:pt>
                <c:pt idx="8">
                  <c:v>0</c:v>
                </c:pt>
                <c:pt idx="9">
                  <c:v>0</c:v>
                </c:pt>
                <c:pt idx="10">
                  <c:v>3</c:v>
                </c:pt>
                <c:pt idx="11">
                  <c:v>0</c:v>
                </c:pt>
                <c:pt idx="12">
                  <c:v>0</c:v>
                </c:pt>
                <c:pt idx="13">
                  <c:v>0</c:v>
                </c:pt>
                <c:pt idx="14">
                  <c:v>0</c:v>
                </c:pt>
                <c:pt idx="15">
                  <c:v>0</c:v>
                </c:pt>
                <c:pt idx="16">
                  <c:v>0</c:v>
                </c:pt>
                <c:pt idx="17">
                  <c:v>0</c:v>
                </c:pt>
                <c:pt idx="18">
                  <c:v>0</c:v>
                </c:pt>
                <c:pt idx="19">
                  <c:v>0</c:v>
                </c:pt>
                <c:pt idx="20">
                  <c:v>0</c:v>
                </c:pt>
              </c:numCache>
            </c:numRef>
          </c:val>
          <c:extLst>
            <c:ext xmlns:c16="http://schemas.microsoft.com/office/drawing/2014/chart" uri="{C3380CC4-5D6E-409C-BE32-E72D297353CC}">
              <c16:uniqueId val="{00000005-1D6F-432E-ABF4-1A8086AB9D36}"/>
            </c:ext>
          </c:extLst>
        </c:ser>
        <c:dLbls>
          <c:showLegendKey val="0"/>
          <c:showVal val="0"/>
          <c:showCatName val="0"/>
          <c:showSerName val="0"/>
          <c:showPercent val="0"/>
          <c:showBubbleSize val="0"/>
        </c:dLbls>
        <c:gapWidth val="150"/>
        <c:overlap val="100"/>
        <c:axId val="797981712"/>
        <c:axId val="797976792"/>
      </c:barChart>
      <c:catAx>
        <c:axId val="797981712"/>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7976792"/>
        <c:crosses val="autoZero"/>
        <c:auto val="1"/>
        <c:lblAlgn val="ctr"/>
        <c:lblOffset val="100"/>
        <c:noMultiLvlLbl val="0"/>
      </c:catAx>
      <c:valAx>
        <c:axId val="79797679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79817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en-US" sz="1400" b="1"/>
              <a:t>First-year Pacific doctorate</a:t>
            </a:r>
            <a:r>
              <a:rPr lang="en-US" sz="1400" b="1" baseline="0"/>
              <a:t> students</a:t>
            </a:r>
            <a:br>
              <a:rPr lang="en-US" sz="1400" b="1" baseline="0"/>
            </a:br>
            <a:r>
              <a:rPr lang="en-US" sz="1400" b="1"/>
              <a:t>by age groups </a:t>
            </a:r>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PACIFIC.COM!$B$23</c:f>
              <c:strCache>
                <c:ptCount val="1"/>
                <c:pt idx="0">
                  <c:v>20–25 yrs</c:v>
                </c:pt>
              </c:strCache>
            </c:strRef>
          </c:tx>
          <c:spPr>
            <a:solidFill>
              <a:schemeClr val="accent6">
                <a:tint val="54000"/>
              </a:schemeClr>
            </a:solidFill>
            <a:ln>
              <a:noFill/>
            </a:ln>
            <a:effectLst/>
          </c:spPr>
          <c:invertIfNegative val="0"/>
          <c:cat>
            <c:numRef>
              <c:f>PACIFIC.COM!$D$9:$X$9</c:f>
              <c:numCache>
                <c:formatCode>#####0</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PACIFIC.COM!$D$23:$X$23</c:f>
              <c:numCache>
                <c:formatCode>###########0</c:formatCode>
                <c:ptCount val="21"/>
                <c:pt idx="0">
                  <c:v>0</c:v>
                </c:pt>
                <c:pt idx="1">
                  <c:v>0</c:v>
                </c:pt>
                <c:pt idx="2">
                  <c:v>0</c:v>
                </c:pt>
                <c:pt idx="3">
                  <c:v>6</c:v>
                </c:pt>
                <c:pt idx="4">
                  <c:v>3</c:v>
                </c:pt>
                <c:pt idx="5">
                  <c:v>0</c:v>
                </c:pt>
                <c:pt idx="6">
                  <c:v>3</c:v>
                </c:pt>
                <c:pt idx="7">
                  <c:v>0</c:v>
                </c:pt>
                <c:pt idx="8">
                  <c:v>0</c:v>
                </c:pt>
                <c:pt idx="9">
                  <c:v>0</c:v>
                </c:pt>
                <c:pt idx="10">
                  <c:v>0</c:v>
                </c:pt>
                <c:pt idx="11">
                  <c:v>0</c:v>
                </c:pt>
                <c:pt idx="12">
                  <c:v>3</c:v>
                </c:pt>
                <c:pt idx="13">
                  <c:v>0</c:v>
                </c:pt>
                <c:pt idx="14">
                  <c:v>3</c:v>
                </c:pt>
                <c:pt idx="15">
                  <c:v>0</c:v>
                </c:pt>
                <c:pt idx="16">
                  <c:v>0</c:v>
                </c:pt>
                <c:pt idx="17">
                  <c:v>0</c:v>
                </c:pt>
                <c:pt idx="18">
                  <c:v>6</c:v>
                </c:pt>
                <c:pt idx="19">
                  <c:v>9</c:v>
                </c:pt>
                <c:pt idx="20">
                  <c:v>3</c:v>
                </c:pt>
              </c:numCache>
            </c:numRef>
          </c:val>
          <c:extLst>
            <c:ext xmlns:c16="http://schemas.microsoft.com/office/drawing/2014/chart" uri="{C3380CC4-5D6E-409C-BE32-E72D297353CC}">
              <c16:uniqueId val="{00000000-5B04-425A-91CA-9AD6F9F462BC}"/>
            </c:ext>
          </c:extLst>
        </c:ser>
        <c:ser>
          <c:idx val="1"/>
          <c:order val="1"/>
          <c:tx>
            <c:strRef>
              <c:f>PACIFIC.COM!$B$24</c:f>
              <c:strCache>
                <c:ptCount val="1"/>
                <c:pt idx="0">
                  <c:v>25–29 yrs</c:v>
                </c:pt>
              </c:strCache>
            </c:strRef>
          </c:tx>
          <c:spPr>
            <a:solidFill>
              <a:schemeClr val="accent6">
                <a:tint val="77000"/>
              </a:schemeClr>
            </a:solidFill>
            <a:ln>
              <a:noFill/>
            </a:ln>
            <a:effectLst/>
          </c:spPr>
          <c:invertIfNegative val="0"/>
          <c:cat>
            <c:numRef>
              <c:f>PACIFIC.COM!$D$9:$X$9</c:f>
              <c:numCache>
                <c:formatCode>#####0</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PACIFIC.COM!$D$24:$X$24</c:f>
              <c:numCache>
                <c:formatCode>###########0</c:formatCode>
                <c:ptCount val="21"/>
                <c:pt idx="0">
                  <c:v>3</c:v>
                </c:pt>
                <c:pt idx="1">
                  <c:v>0</c:v>
                </c:pt>
                <c:pt idx="2">
                  <c:v>0</c:v>
                </c:pt>
                <c:pt idx="3">
                  <c:v>9</c:v>
                </c:pt>
                <c:pt idx="4">
                  <c:v>3</c:v>
                </c:pt>
                <c:pt idx="5">
                  <c:v>6</c:v>
                </c:pt>
                <c:pt idx="6">
                  <c:v>3</c:v>
                </c:pt>
                <c:pt idx="7">
                  <c:v>6</c:v>
                </c:pt>
                <c:pt idx="8">
                  <c:v>3</c:v>
                </c:pt>
                <c:pt idx="9">
                  <c:v>9</c:v>
                </c:pt>
                <c:pt idx="10">
                  <c:v>6</c:v>
                </c:pt>
                <c:pt idx="11">
                  <c:v>12</c:v>
                </c:pt>
                <c:pt idx="12">
                  <c:v>6</c:v>
                </c:pt>
                <c:pt idx="13">
                  <c:v>3</c:v>
                </c:pt>
                <c:pt idx="14">
                  <c:v>6</c:v>
                </c:pt>
                <c:pt idx="15">
                  <c:v>6</c:v>
                </c:pt>
                <c:pt idx="16">
                  <c:v>12</c:v>
                </c:pt>
                <c:pt idx="17">
                  <c:v>12</c:v>
                </c:pt>
                <c:pt idx="18">
                  <c:v>12</c:v>
                </c:pt>
                <c:pt idx="19">
                  <c:v>12</c:v>
                </c:pt>
                <c:pt idx="20">
                  <c:v>9</c:v>
                </c:pt>
              </c:numCache>
            </c:numRef>
          </c:val>
          <c:extLst>
            <c:ext xmlns:c16="http://schemas.microsoft.com/office/drawing/2014/chart" uri="{C3380CC4-5D6E-409C-BE32-E72D297353CC}">
              <c16:uniqueId val="{00000001-5B04-425A-91CA-9AD6F9F462BC}"/>
            </c:ext>
          </c:extLst>
        </c:ser>
        <c:ser>
          <c:idx val="2"/>
          <c:order val="2"/>
          <c:tx>
            <c:strRef>
              <c:f>PACIFIC.COM!$B$25</c:f>
              <c:strCache>
                <c:ptCount val="1"/>
                <c:pt idx="0">
                  <c:v>30–34 yrs</c:v>
                </c:pt>
              </c:strCache>
            </c:strRef>
          </c:tx>
          <c:spPr>
            <a:solidFill>
              <a:schemeClr val="accent6"/>
            </a:solidFill>
            <a:ln>
              <a:noFill/>
            </a:ln>
            <a:effectLst/>
          </c:spPr>
          <c:invertIfNegative val="0"/>
          <c:cat>
            <c:numRef>
              <c:f>PACIFIC.COM!$D$9:$X$9</c:f>
              <c:numCache>
                <c:formatCode>#####0</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PACIFIC.COM!$D$25:$X$25</c:f>
              <c:numCache>
                <c:formatCode>###########0</c:formatCode>
                <c:ptCount val="21"/>
                <c:pt idx="0">
                  <c:v>0</c:v>
                </c:pt>
                <c:pt idx="1">
                  <c:v>3</c:v>
                </c:pt>
                <c:pt idx="2">
                  <c:v>3</c:v>
                </c:pt>
                <c:pt idx="3">
                  <c:v>0</c:v>
                </c:pt>
                <c:pt idx="4">
                  <c:v>3</c:v>
                </c:pt>
                <c:pt idx="5">
                  <c:v>6</c:v>
                </c:pt>
                <c:pt idx="6">
                  <c:v>0</c:v>
                </c:pt>
                <c:pt idx="7">
                  <c:v>3</c:v>
                </c:pt>
                <c:pt idx="8">
                  <c:v>9</c:v>
                </c:pt>
                <c:pt idx="9">
                  <c:v>3</c:v>
                </c:pt>
                <c:pt idx="10">
                  <c:v>0</c:v>
                </c:pt>
                <c:pt idx="11">
                  <c:v>6</c:v>
                </c:pt>
                <c:pt idx="12">
                  <c:v>0</c:v>
                </c:pt>
                <c:pt idx="13">
                  <c:v>6</c:v>
                </c:pt>
                <c:pt idx="14">
                  <c:v>0</c:v>
                </c:pt>
                <c:pt idx="15">
                  <c:v>0</c:v>
                </c:pt>
                <c:pt idx="16">
                  <c:v>6</c:v>
                </c:pt>
                <c:pt idx="17">
                  <c:v>3</c:v>
                </c:pt>
                <c:pt idx="18">
                  <c:v>9</c:v>
                </c:pt>
                <c:pt idx="19">
                  <c:v>6</c:v>
                </c:pt>
                <c:pt idx="20">
                  <c:v>6</c:v>
                </c:pt>
              </c:numCache>
            </c:numRef>
          </c:val>
          <c:extLst>
            <c:ext xmlns:c16="http://schemas.microsoft.com/office/drawing/2014/chart" uri="{C3380CC4-5D6E-409C-BE32-E72D297353CC}">
              <c16:uniqueId val="{00000003-5B04-425A-91CA-9AD6F9F462BC}"/>
            </c:ext>
          </c:extLst>
        </c:ser>
        <c:ser>
          <c:idx val="3"/>
          <c:order val="3"/>
          <c:tx>
            <c:strRef>
              <c:f>PACIFIC.COM!$B$26</c:f>
              <c:strCache>
                <c:ptCount val="1"/>
                <c:pt idx="0">
                  <c:v>35–45 yrs</c:v>
                </c:pt>
              </c:strCache>
            </c:strRef>
          </c:tx>
          <c:spPr>
            <a:solidFill>
              <a:schemeClr val="accent6">
                <a:shade val="76000"/>
              </a:schemeClr>
            </a:solidFill>
            <a:ln>
              <a:noFill/>
            </a:ln>
            <a:effectLst/>
          </c:spPr>
          <c:invertIfNegative val="0"/>
          <c:cat>
            <c:numRef>
              <c:f>PACIFIC.COM!$D$9:$X$9</c:f>
              <c:numCache>
                <c:formatCode>#####0</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PACIFIC.COM!$D$26:$X$26</c:f>
              <c:numCache>
                <c:formatCode>###########0</c:formatCode>
                <c:ptCount val="21"/>
                <c:pt idx="0">
                  <c:v>9</c:v>
                </c:pt>
                <c:pt idx="1">
                  <c:v>0</c:v>
                </c:pt>
                <c:pt idx="2">
                  <c:v>9</c:v>
                </c:pt>
                <c:pt idx="3">
                  <c:v>6</c:v>
                </c:pt>
                <c:pt idx="4">
                  <c:v>6</c:v>
                </c:pt>
                <c:pt idx="5">
                  <c:v>9</c:v>
                </c:pt>
                <c:pt idx="6">
                  <c:v>9</c:v>
                </c:pt>
                <c:pt idx="7">
                  <c:v>9</c:v>
                </c:pt>
                <c:pt idx="8">
                  <c:v>0</c:v>
                </c:pt>
                <c:pt idx="9">
                  <c:v>9</c:v>
                </c:pt>
                <c:pt idx="10">
                  <c:v>9</c:v>
                </c:pt>
                <c:pt idx="11">
                  <c:v>12</c:v>
                </c:pt>
                <c:pt idx="12">
                  <c:v>15</c:v>
                </c:pt>
                <c:pt idx="13">
                  <c:v>15</c:v>
                </c:pt>
                <c:pt idx="14">
                  <c:v>9</c:v>
                </c:pt>
                <c:pt idx="15">
                  <c:v>15</c:v>
                </c:pt>
                <c:pt idx="16">
                  <c:v>15</c:v>
                </c:pt>
                <c:pt idx="17">
                  <c:v>12</c:v>
                </c:pt>
                <c:pt idx="18">
                  <c:v>9</c:v>
                </c:pt>
                <c:pt idx="19">
                  <c:v>9</c:v>
                </c:pt>
                <c:pt idx="20">
                  <c:v>12</c:v>
                </c:pt>
              </c:numCache>
            </c:numRef>
          </c:val>
          <c:extLst>
            <c:ext xmlns:c16="http://schemas.microsoft.com/office/drawing/2014/chart" uri="{C3380CC4-5D6E-409C-BE32-E72D297353CC}">
              <c16:uniqueId val="{00000004-5B04-425A-91CA-9AD6F9F462BC}"/>
            </c:ext>
          </c:extLst>
        </c:ser>
        <c:ser>
          <c:idx val="4"/>
          <c:order val="4"/>
          <c:tx>
            <c:strRef>
              <c:f>PACIFIC.COM!$B$27</c:f>
              <c:strCache>
                <c:ptCount val="1"/>
                <c:pt idx="0">
                  <c:v>45+ yrs</c:v>
                </c:pt>
              </c:strCache>
            </c:strRef>
          </c:tx>
          <c:spPr>
            <a:solidFill>
              <a:schemeClr val="accent6">
                <a:shade val="53000"/>
              </a:schemeClr>
            </a:solidFill>
            <a:ln>
              <a:noFill/>
            </a:ln>
            <a:effectLst/>
          </c:spPr>
          <c:invertIfNegative val="0"/>
          <c:cat>
            <c:numRef>
              <c:f>PACIFIC.COM!$D$9:$X$9</c:f>
              <c:numCache>
                <c:formatCode>#####0</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PACIFIC.COM!$D$27:$X$27</c:f>
              <c:numCache>
                <c:formatCode>###########0</c:formatCode>
                <c:ptCount val="21"/>
                <c:pt idx="0">
                  <c:v>0</c:v>
                </c:pt>
                <c:pt idx="1">
                  <c:v>6</c:v>
                </c:pt>
                <c:pt idx="2">
                  <c:v>0</c:v>
                </c:pt>
                <c:pt idx="3">
                  <c:v>6</c:v>
                </c:pt>
                <c:pt idx="4">
                  <c:v>6</c:v>
                </c:pt>
                <c:pt idx="5">
                  <c:v>0</c:v>
                </c:pt>
                <c:pt idx="6">
                  <c:v>0</c:v>
                </c:pt>
                <c:pt idx="7">
                  <c:v>6</c:v>
                </c:pt>
                <c:pt idx="8">
                  <c:v>6</c:v>
                </c:pt>
                <c:pt idx="9">
                  <c:v>9</c:v>
                </c:pt>
                <c:pt idx="10">
                  <c:v>9</c:v>
                </c:pt>
                <c:pt idx="11">
                  <c:v>12</c:v>
                </c:pt>
                <c:pt idx="12">
                  <c:v>6</c:v>
                </c:pt>
                <c:pt idx="13">
                  <c:v>9</c:v>
                </c:pt>
                <c:pt idx="14">
                  <c:v>9</c:v>
                </c:pt>
                <c:pt idx="15">
                  <c:v>12</c:v>
                </c:pt>
                <c:pt idx="16">
                  <c:v>12</c:v>
                </c:pt>
                <c:pt idx="17">
                  <c:v>15</c:v>
                </c:pt>
                <c:pt idx="18">
                  <c:v>15</c:v>
                </c:pt>
                <c:pt idx="19">
                  <c:v>21</c:v>
                </c:pt>
                <c:pt idx="20">
                  <c:v>15</c:v>
                </c:pt>
              </c:numCache>
            </c:numRef>
          </c:val>
          <c:extLst>
            <c:ext xmlns:c16="http://schemas.microsoft.com/office/drawing/2014/chart" uri="{C3380CC4-5D6E-409C-BE32-E72D297353CC}">
              <c16:uniqueId val="{00000005-5B04-425A-91CA-9AD6F9F462BC}"/>
            </c:ext>
          </c:extLst>
        </c:ser>
        <c:dLbls>
          <c:showLegendKey val="0"/>
          <c:showVal val="0"/>
          <c:showCatName val="0"/>
          <c:showSerName val="0"/>
          <c:showPercent val="0"/>
          <c:showBubbleSize val="0"/>
        </c:dLbls>
        <c:gapWidth val="150"/>
        <c:overlap val="100"/>
        <c:axId val="798745352"/>
        <c:axId val="798737480"/>
      </c:barChart>
      <c:catAx>
        <c:axId val="798745352"/>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8737480"/>
        <c:crosses val="autoZero"/>
        <c:auto val="1"/>
        <c:lblAlgn val="ctr"/>
        <c:lblOffset val="100"/>
        <c:noMultiLvlLbl val="0"/>
      </c:catAx>
      <c:valAx>
        <c:axId val="79873748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87453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en-US" sz="1400" b="1"/>
              <a:t>First</a:t>
            </a:r>
            <a:r>
              <a:rPr lang="en-US" sz="1400" b="1" baseline="0"/>
              <a:t>-year</a:t>
            </a:r>
            <a:r>
              <a:rPr lang="en-US" sz="1400" b="1"/>
              <a:t> Pacific doctorate</a:t>
            </a:r>
            <a:r>
              <a:rPr lang="en-US" sz="1400" b="1" baseline="0"/>
              <a:t> students</a:t>
            </a:r>
            <a:br>
              <a:rPr lang="en-US" sz="1400" b="1" baseline="0"/>
            </a:br>
            <a:r>
              <a:rPr lang="en-US" sz="1400" b="1"/>
              <a:t>by enrolled faculties</a:t>
            </a:r>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PACIFIC.COM!$B$39</c:f>
              <c:strCache>
                <c:ptCount val="1"/>
                <c:pt idx="0">
                  <c:v>Arts &amp; Humanities</c:v>
                </c:pt>
              </c:strCache>
            </c:strRef>
          </c:tx>
          <c:spPr>
            <a:solidFill>
              <a:schemeClr val="accent1"/>
            </a:solidFill>
            <a:ln>
              <a:noFill/>
            </a:ln>
            <a:effectLst/>
          </c:spPr>
          <c:invertIfNegative val="0"/>
          <c:cat>
            <c:numRef>
              <c:f>PACIFIC.COM!$D$9:$X$9</c:f>
              <c:numCache>
                <c:formatCode>#####0</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PACIFIC.COM!$D$39:$X$39</c:f>
              <c:numCache>
                <c:formatCode>###########0</c:formatCode>
                <c:ptCount val="21"/>
                <c:pt idx="0">
                  <c:v>0</c:v>
                </c:pt>
                <c:pt idx="1">
                  <c:v>0</c:v>
                </c:pt>
                <c:pt idx="2">
                  <c:v>0</c:v>
                </c:pt>
                <c:pt idx="3">
                  <c:v>0</c:v>
                </c:pt>
                <c:pt idx="4">
                  <c:v>0</c:v>
                </c:pt>
                <c:pt idx="5">
                  <c:v>0</c:v>
                </c:pt>
                <c:pt idx="6">
                  <c:v>0</c:v>
                </c:pt>
                <c:pt idx="7">
                  <c:v>0</c:v>
                </c:pt>
                <c:pt idx="8">
                  <c:v>0</c:v>
                </c:pt>
                <c:pt idx="9">
                  <c:v>0</c:v>
                </c:pt>
                <c:pt idx="10">
                  <c:v>0</c:v>
                </c:pt>
                <c:pt idx="11">
                  <c:v>0</c:v>
                </c:pt>
                <c:pt idx="12">
                  <c:v>3</c:v>
                </c:pt>
                <c:pt idx="13">
                  <c:v>6</c:v>
                </c:pt>
                <c:pt idx="14">
                  <c:v>0</c:v>
                </c:pt>
                <c:pt idx="15">
                  <c:v>3</c:v>
                </c:pt>
                <c:pt idx="16">
                  <c:v>6</c:v>
                </c:pt>
                <c:pt idx="17">
                  <c:v>3</c:v>
                </c:pt>
                <c:pt idx="18">
                  <c:v>0</c:v>
                </c:pt>
                <c:pt idx="19">
                  <c:v>3</c:v>
                </c:pt>
                <c:pt idx="20">
                  <c:v>6</c:v>
                </c:pt>
              </c:numCache>
            </c:numRef>
          </c:val>
          <c:extLst>
            <c:ext xmlns:c16="http://schemas.microsoft.com/office/drawing/2014/chart" uri="{C3380CC4-5D6E-409C-BE32-E72D297353CC}">
              <c16:uniqueId val="{00000000-8139-4B01-A8F8-1E07DBDD5595}"/>
            </c:ext>
          </c:extLst>
        </c:ser>
        <c:ser>
          <c:idx val="1"/>
          <c:order val="1"/>
          <c:tx>
            <c:strRef>
              <c:f>PACIFIC.COM!$B$40</c:f>
              <c:strCache>
                <c:ptCount val="1"/>
                <c:pt idx="0">
                  <c:v>Engineering &amp; Technology</c:v>
                </c:pt>
              </c:strCache>
            </c:strRef>
          </c:tx>
          <c:spPr>
            <a:solidFill>
              <a:schemeClr val="accent2"/>
            </a:solidFill>
            <a:ln>
              <a:noFill/>
            </a:ln>
            <a:effectLst/>
          </c:spPr>
          <c:invertIfNegative val="0"/>
          <c:cat>
            <c:numRef>
              <c:f>PACIFIC.COM!$D$9:$X$9</c:f>
              <c:numCache>
                <c:formatCode>#####0</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PACIFIC.COM!$D$40:$X$40</c:f>
              <c:numCache>
                <c:formatCode>###########0</c:formatCode>
                <c:ptCount val="21"/>
                <c:pt idx="0">
                  <c:v>0</c:v>
                </c:pt>
                <c:pt idx="1">
                  <c:v>0</c:v>
                </c:pt>
                <c:pt idx="2">
                  <c:v>0</c:v>
                </c:pt>
                <c:pt idx="3">
                  <c:v>6</c:v>
                </c:pt>
                <c:pt idx="4">
                  <c:v>6</c:v>
                </c:pt>
                <c:pt idx="5">
                  <c:v>0</c:v>
                </c:pt>
                <c:pt idx="6">
                  <c:v>0</c:v>
                </c:pt>
                <c:pt idx="7">
                  <c:v>0</c:v>
                </c:pt>
                <c:pt idx="8">
                  <c:v>0</c:v>
                </c:pt>
                <c:pt idx="9">
                  <c:v>3</c:v>
                </c:pt>
                <c:pt idx="10">
                  <c:v>0</c:v>
                </c:pt>
                <c:pt idx="11">
                  <c:v>0</c:v>
                </c:pt>
                <c:pt idx="12">
                  <c:v>3</c:v>
                </c:pt>
                <c:pt idx="13">
                  <c:v>0</c:v>
                </c:pt>
                <c:pt idx="14">
                  <c:v>0</c:v>
                </c:pt>
                <c:pt idx="15">
                  <c:v>0</c:v>
                </c:pt>
                <c:pt idx="16">
                  <c:v>0</c:v>
                </c:pt>
                <c:pt idx="17">
                  <c:v>0</c:v>
                </c:pt>
                <c:pt idx="18">
                  <c:v>0</c:v>
                </c:pt>
                <c:pt idx="19">
                  <c:v>6</c:v>
                </c:pt>
                <c:pt idx="20">
                  <c:v>6</c:v>
                </c:pt>
              </c:numCache>
            </c:numRef>
          </c:val>
          <c:extLst>
            <c:ext xmlns:c16="http://schemas.microsoft.com/office/drawing/2014/chart" uri="{C3380CC4-5D6E-409C-BE32-E72D297353CC}">
              <c16:uniqueId val="{00000001-8139-4B01-A8F8-1E07DBDD5595}"/>
            </c:ext>
          </c:extLst>
        </c:ser>
        <c:ser>
          <c:idx val="2"/>
          <c:order val="2"/>
          <c:tx>
            <c:strRef>
              <c:f>PACIFIC.COM!$B$41</c:f>
              <c:strCache>
                <c:ptCount val="1"/>
                <c:pt idx="0">
                  <c:v>Life Sciences &amp; Medicine</c:v>
                </c:pt>
              </c:strCache>
            </c:strRef>
          </c:tx>
          <c:spPr>
            <a:solidFill>
              <a:schemeClr val="accent3"/>
            </a:solidFill>
            <a:ln>
              <a:noFill/>
            </a:ln>
            <a:effectLst/>
          </c:spPr>
          <c:invertIfNegative val="0"/>
          <c:cat>
            <c:numRef>
              <c:f>PACIFIC.COM!$D$9:$X$9</c:f>
              <c:numCache>
                <c:formatCode>#####0</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PACIFIC.COM!$D$41:$X$41</c:f>
              <c:numCache>
                <c:formatCode>###########0</c:formatCode>
                <c:ptCount val="21"/>
                <c:pt idx="0">
                  <c:v>0</c:v>
                </c:pt>
                <c:pt idx="1">
                  <c:v>0</c:v>
                </c:pt>
                <c:pt idx="2">
                  <c:v>0</c:v>
                </c:pt>
                <c:pt idx="3">
                  <c:v>0</c:v>
                </c:pt>
                <c:pt idx="4">
                  <c:v>6</c:v>
                </c:pt>
                <c:pt idx="5">
                  <c:v>3</c:v>
                </c:pt>
                <c:pt idx="6">
                  <c:v>6</c:v>
                </c:pt>
                <c:pt idx="7">
                  <c:v>9</c:v>
                </c:pt>
                <c:pt idx="8">
                  <c:v>6</c:v>
                </c:pt>
                <c:pt idx="9">
                  <c:v>9</c:v>
                </c:pt>
                <c:pt idx="10">
                  <c:v>6</c:v>
                </c:pt>
                <c:pt idx="11">
                  <c:v>9</c:v>
                </c:pt>
                <c:pt idx="12">
                  <c:v>6</c:v>
                </c:pt>
                <c:pt idx="13">
                  <c:v>3</c:v>
                </c:pt>
                <c:pt idx="14">
                  <c:v>9</c:v>
                </c:pt>
                <c:pt idx="15">
                  <c:v>12</c:v>
                </c:pt>
                <c:pt idx="16">
                  <c:v>9</c:v>
                </c:pt>
                <c:pt idx="17">
                  <c:v>9</c:v>
                </c:pt>
                <c:pt idx="18">
                  <c:v>18</c:v>
                </c:pt>
                <c:pt idx="19">
                  <c:v>12</c:v>
                </c:pt>
                <c:pt idx="20">
                  <c:v>9</c:v>
                </c:pt>
              </c:numCache>
            </c:numRef>
          </c:val>
          <c:extLst>
            <c:ext xmlns:c16="http://schemas.microsoft.com/office/drawing/2014/chart" uri="{C3380CC4-5D6E-409C-BE32-E72D297353CC}">
              <c16:uniqueId val="{00000002-8139-4B01-A8F8-1E07DBDD5595}"/>
            </c:ext>
          </c:extLst>
        </c:ser>
        <c:ser>
          <c:idx val="3"/>
          <c:order val="3"/>
          <c:tx>
            <c:strRef>
              <c:f>PACIFIC.COM!$B$42</c:f>
              <c:strCache>
                <c:ptCount val="1"/>
                <c:pt idx="0">
                  <c:v>Natural Sciences</c:v>
                </c:pt>
              </c:strCache>
            </c:strRef>
          </c:tx>
          <c:spPr>
            <a:solidFill>
              <a:schemeClr val="accent4"/>
            </a:solidFill>
            <a:ln>
              <a:noFill/>
            </a:ln>
            <a:effectLst/>
          </c:spPr>
          <c:invertIfNegative val="0"/>
          <c:cat>
            <c:numRef>
              <c:f>PACIFIC.COM!$D$9:$X$9</c:f>
              <c:numCache>
                <c:formatCode>#####0</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PACIFIC.COM!$D$42:$X$42</c:f>
              <c:numCache>
                <c:formatCode>###########0</c:formatCode>
                <c:ptCount val="21"/>
                <c:pt idx="0">
                  <c:v>0</c:v>
                </c:pt>
                <c:pt idx="1">
                  <c:v>0</c:v>
                </c:pt>
                <c:pt idx="2">
                  <c:v>0</c:v>
                </c:pt>
                <c:pt idx="3">
                  <c:v>0</c:v>
                </c:pt>
                <c:pt idx="4">
                  <c:v>0</c:v>
                </c:pt>
                <c:pt idx="5">
                  <c:v>3</c:v>
                </c:pt>
                <c:pt idx="6">
                  <c:v>0</c:v>
                </c:pt>
                <c:pt idx="7">
                  <c:v>0</c:v>
                </c:pt>
                <c:pt idx="8">
                  <c:v>3</c:v>
                </c:pt>
                <c:pt idx="9">
                  <c:v>0</c:v>
                </c:pt>
                <c:pt idx="10">
                  <c:v>0</c:v>
                </c:pt>
                <c:pt idx="11">
                  <c:v>0</c:v>
                </c:pt>
                <c:pt idx="12">
                  <c:v>0</c:v>
                </c:pt>
                <c:pt idx="13">
                  <c:v>0</c:v>
                </c:pt>
                <c:pt idx="14">
                  <c:v>0</c:v>
                </c:pt>
                <c:pt idx="15">
                  <c:v>0</c:v>
                </c:pt>
                <c:pt idx="16">
                  <c:v>0</c:v>
                </c:pt>
                <c:pt idx="17">
                  <c:v>6</c:v>
                </c:pt>
                <c:pt idx="18">
                  <c:v>3</c:v>
                </c:pt>
                <c:pt idx="19">
                  <c:v>6</c:v>
                </c:pt>
                <c:pt idx="20">
                  <c:v>0</c:v>
                </c:pt>
              </c:numCache>
            </c:numRef>
          </c:val>
          <c:extLst>
            <c:ext xmlns:c16="http://schemas.microsoft.com/office/drawing/2014/chart" uri="{C3380CC4-5D6E-409C-BE32-E72D297353CC}">
              <c16:uniqueId val="{00000003-8139-4B01-A8F8-1E07DBDD5595}"/>
            </c:ext>
          </c:extLst>
        </c:ser>
        <c:ser>
          <c:idx val="4"/>
          <c:order val="4"/>
          <c:tx>
            <c:strRef>
              <c:f>PACIFIC.COM!$B$43</c:f>
              <c:strCache>
                <c:ptCount val="1"/>
                <c:pt idx="0">
                  <c:v>Social Sciences &amp; Management</c:v>
                </c:pt>
              </c:strCache>
            </c:strRef>
          </c:tx>
          <c:spPr>
            <a:solidFill>
              <a:schemeClr val="accent5"/>
            </a:solidFill>
            <a:ln>
              <a:noFill/>
            </a:ln>
            <a:effectLst/>
          </c:spPr>
          <c:invertIfNegative val="0"/>
          <c:cat>
            <c:numRef>
              <c:f>PACIFIC.COM!$D$9:$X$9</c:f>
              <c:numCache>
                <c:formatCode>#####0</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PACIFIC.COM!$D$43:$X$43</c:f>
              <c:numCache>
                <c:formatCode>###########0</c:formatCode>
                <c:ptCount val="21"/>
                <c:pt idx="0">
                  <c:v>0</c:v>
                </c:pt>
                <c:pt idx="1">
                  <c:v>0</c:v>
                </c:pt>
                <c:pt idx="2">
                  <c:v>0</c:v>
                </c:pt>
                <c:pt idx="3">
                  <c:v>15</c:v>
                </c:pt>
                <c:pt idx="4">
                  <c:v>12</c:v>
                </c:pt>
                <c:pt idx="5">
                  <c:v>9</c:v>
                </c:pt>
                <c:pt idx="6">
                  <c:v>9</c:v>
                </c:pt>
                <c:pt idx="7">
                  <c:v>12</c:v>
                </c:pt>
                <c:pt idx="8">
                  <c:v>12</c:v>
                </c:pt>
                <c:pt idx="9">
                  <c:v>15</c:v>
                </c:pt>
                <c:pt idx="10">
                  <c:v>15</c:v>
                </c:pt>
                <c:pt idx="11">
                  <c:v>24</c:v>
                </c:pt>
                <c:pt idx="12">
                  <c:v>15</c:v>
                </c:pt>
                <c:pt idx="13">
                  <c:v>21</c:v>
                </c:pt>
                <c:pt idx="14">
                  <c:v>15</c:v>
                </c:pt>
                <c:pt idx="15">
                  <c:v>18</c:v>
                </c:pt>
                <c:pt idx="16">
                  <c:v>27</c:v>
                </c:pt>
                <c:pt idx="17">
                  <c:v>30</c:v>
                </c:pt>
                <c:pt idx="18">
                  <c:v>24</c:v>
                </c:pt>
                <c:pt idx="19">
                  <c:v>33</c:v>
                </c:pt>
                <c:pt idx="20">
                  <c:v>30</c:v>
                </c:pt>
              </c:numCache>
            </c:numRef>
          </c:val>
          <c:extLst>
            <c:ext xmlns:c16="http://schemas.microsoft.com/office/drawing/2014/chart" uri="{C3380CC4-5D6E-409C-BE32-E72D297353CC}">
              <c16:uniqueId val="{00000004-8139-4B01-A8F8-1E07DBDD5595}"/>
            </c:ext>
          </c:extLst>
        </c:ser>
        <c:ser>
          <c:idx val="5"/>
          <c:order val="5"/>
          <c:tx>
            <c:strRef>
              <c:f>PACIFIC.COM!$B$44</c:f>
              <c:strCache>
                <c:ptCount val="1"/>
                <c:pt idx="0">
                  <c:v>Missing</c:v>
                </c:pt>
              </c:strCache>
            </c:strRef>
          </c:tx>
          <c:spPr>
            <a:solidFill>
              <a:schemeClr val="accent6"/>
            </a:solidFill>
            <a:ln>
              <a:noFill/>
            </a:ln>
            <a:effectLst/>
          </c:spPr>
          <c:invertIfNegative val="0"/>
          <c:cat>
            <c:numRef>
              <c:f>PACIFIC.COM!$D$9:$X$9</c:f>
              <c:numCache>
                <c:formatCode>#####0</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PACIFIC.COM!$D$44:$X$44</c:f>
              <c:numCache>
                <c:formatCode>###########0</c:formatCode>
                <c:ptCount val="21"/>
                <c:pt idx="0">
                  <c:v>12</c:v>
                </c:pt>
                <c:pt idx="1">
                  <c:v>12</c:v>
                </c:pt>
                <c:pt idx="2">
                  <c:v>15</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extLst>
            <c:ext xmlns:c16="http://schemas.microsoft.com/office/drawing/2014/chart" uri="{C3380CC4-5D6E-409C-BE32-E72D297353CC}">
              <c16:uniqueId val="{00000006-8139-4B01-A8F8-1E07DBDD5595}"/>
            </c:ext>
          </c:extLst>
        </c:ser>
        <c:dLbls>
          <c:showLegendKey val="0"/>
          <c:showVal val="0"/>
          <c:showCatName val="0"/>
          <c:showSerName val="0"/>
          <c:showPercent val="0"/>
          <c:showBubbleSize val="0"/>
        </c:dLbls>
        <c:gapWidth val="150"/>
        <c:overlap val="100"/>
        <c:axId val="798745352"/>
        <c:axId val="798737480"/>
      </c:barChart>
      <c:catAx>
        <c:axId val="798745352"/>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8737480"/>
        <c:crosses val="autoZero"/>
        <c:auto val="1"/>
        <c:lblAlgn val="ctr"/>
        <c:lblOffset val="100"/>
        <c:noMultiLvlLbl val="0"/>
      </c:catAx>
      <c:valAx>
        <c:axId val="79873748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87453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en-US" sz="1400" b="1"/>
              <a:t>First-year Pacific doctorate</a:t>
            </a:r>
            <a:r>
              <a:rPr lang="en-US" sz="1400" b="1" baseline="0"/>
              <a:t> students</a:t>
            </a:r>
            <a:r>
              <a:rPr lang="en-US" sz="1400" b="1"/>
              <a:t> </a:t>
            </a:r>
            <a:br>
              <a:rPr lang="en-US" sz="1400" b="1"/>
            </a:br>
            <a:r>
              <a:rPr lang="en-US" sz="1400" b="1"/>
              <a:t>by last known tertiary</a:t>
            </a:r>
            <a:r>
              <a:rPr lang="en-US" sz="1400" b="1" baseline="0"/>
              <a:t> qualification</a:t>
            </a:r>
            <a:r>
              <a:rPr lang="en-US" sz="1400" b="1"/>
              <a:t> </a:t>
            </a:r>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PACIFIC.COM!$B$47</c:f>
              <c:strCache>
                <c:ptCount val="1"/>
                <c:pt idx="0">
                  <c:v>Bachelor's</c:v>
                </c:pt>
              </c:strCache>
            </c:strRef>
          </c:tx>
          <c:spPr>
            <a:solidFill>
              <a:schemeClr val="accent1"/>
            </a:solidFill>
            <a:ln>
              <a:noFill/>
            </a:ln>
            <a:effectLst/>
          </c:spPr>
          <c:invertIfNegative val="0"/>
          <c:cat>
            <c:numRef>
              <c:f>PACIFIC.COM!$D$9:$X$9</c:f>
              <c:numCache>
                <c:formatCode>#####0</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PACIFIC.COM!$D$47:$X$47</c:f>
              <c:numCache>
                <c:formatCode>###########0</c:formatCode>
                <c:ptCount val="21"/>
                <c:pt idx="0">
                  <c:v>0</c:v>
                </c:pt>
                <c:pt idx="1">
                  <c:v>0</c:v>
                </c:pt>
                <c:pt idx="2">
                  <c:v>0</c:v>
                </c:pt>
                <c:pt idx="3">
                  <c:v>0</c:v>
                </c:pt>
                <c:pt idx="4">
                  <c:v>0</c:v>
                </c:pt>
                <c:pt idx="5">
                  <c:v>0</c:v>
                </c:pt>
                <c:pt idx="6">
                  <c:v>0</c:v>
                </c:pt>
                <c:pt idx="7">
                  <c:v>0</c:v>
                </c:pt>
                <c:pt idx="8">
                  <c:v>0</c:v>
                </c:pt>
                <c:pt idx="9">
                  <c:v>0</c:v>
                </c:pt>
                <c:pt idx="10">
                  <c:v>0</c:v>
                </c:pt>
                <c:pt idx="11">
                  <c:v>3</c:v>
                </c:pt>
                <c:pt idx="12">
                  <c:v>3</c:v>
                </c:pt>
                <c:pt idx="13">
                  <c:v>6</c:v>
                </c:pt>
                <c:pt idx="14">
                  <c:v>0</c:v>
                </c:pt>
                <c:pt idx="15">
                  <c:v>0</c:v>
                </c:pt>
                <c:pt idx="16">
                  <c:v>0</c:v>
                </c:pt>
                <c:pt idx="17">
                  <c:v>0</c:v>
                </c:pt>
                <c:pt idx="18">
                  <c:v>0</c:v>
                </c:pt>
                <c:pt idx="19">
                  <c:v>0</c:v>
                </c:pt>
                <c:pt idx="20">
                  <c:v>0</c:v>
                </c:pt>
              </c:numCache>
            </c:numRef>
          </c:val>
          <c:extLst>
            <c:ext xmlns:c16="http://schemas.microsoft.com/office/drawing/2014/chart" uri="{C3380CC4-5D6E-409C-BE32-E72D297353CC}">
              <c16:uniqueId val="{00000000-6DD6-4A8E-A5FB-287E138CE8DD}"/>
            </c:ext>
          </c:extLst>
        </c:ser>
        <c:ser>
          <c:idx val="1"/>
          <c:order val="1"/>
          <c:tx>
            <c:strRef>
              <c:f>PACIFIC.COM!$B$48</c:f>
              <c:strCache>
                <c:ptCount val="1"/>
                <c:pt idx="0">
                  <c:v>Honours</c:v>
                </c:pt>
              </c:strCache>
            </c:strRef>
          </c:tx>
          <c:spPr>
            <a:solidFill>
              <a:schemeClr val="accent2"/>
            </a:solidFill>
            <a:ln>
              <a:noFill/>
            </a:ln>
            <a:effectLst/>
          </c:spPr>
          <c:invertIfNegative val="0"/>
          <c:cat>
            <c:numRef>
              <c:f>PACIFIC.COM!$D$9:$X$9</c:f>
              <c:numCache>
                <c:formatCode>#####0</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PACIFIC.COM!$D$48:$X$48</c:f>
              <c:numCache>
                <c:formatCode>###########0</c:formatCode>
                <c:ptCount val="21"/>
                <c:pt idx="0">
                  <c:v>0</c:v>
                </c:pt>
                <c:pt idx="1">
                  <c:v>6</c:v>
                </c:pt>
                <c:pt idx="2">
                  <c:v>3</c:v>
                </c:pt>
                <c:pt idx="3">
                  <c:v>0</c:v>
                </c:pt>
                <c:pt idx="4">
                  <c:v>0</c:v>
                </c:pt>
                <c:pt idx="5">
                  <c:v>0</c:v>
                </c:pt>
                <c:pt idx="6">
                  <c:v>0</c:v>
                </c:pt>
                <c:pt idx="7">
                  <c:v>0</c:v>
                </c:pt>
                <c:pt idx="8">
                  <c:v>0</c:v>
                </c:pt>
                <c:pt idx="9">
                  <c:v>0</c:v>
                </c:pt>
                <c:pt idx="10">
                  <c:v>6</c:v>
                </c:pt>
                <c:pt idx="11">
                  <c:v>3</c:v>
                </c:pt>
                <c:pt idx="12">
                  <c:v>3</c:v>
                </c:pt>
                <c:pt idx="13">
                  <c:v>0</c:v>
                </c:pt>
                <c:pt idx="14">
                  <c:v>3</c:v>
                </c:pt>
                <c:pt idx="15">
                  <c:v>0</c:v>
                </c:pt>
                <c:pt idx="16">
                  <c:v>9</c:v>
                </c:pt>
                <c:pt idx="17">
                  <c:v>6</c:v>
                </c:pt>
                <c:pt idx="18">
                  <c:v>9</c:v>
                </c:pt>
                <c:pt idx="19">
                  <c:v>9</c:v>
                </c:pt>
                <c:pt idx="20">
                  <c:v>9</c:v>
                </c:pt>
              </c:numCache>
            </c:numRef>
          </c:val>
          <c:extLst>
            <c:ext xmlns:c16="http://schemas.microsoft.com/office/drawing/2014/chart" uri="{C3380CC4-5D6E-409C-BE32-E72D297353CC}">
              <c16:uniqueId val="{00000001-6DD6-4A8E-A5FB-287E138CE8DD}"/>
            </c:ext>
          </c:extLst>
        </c:ser>
        <c:ser>
          <c:idx val="2"/>
          <c:order val="2"/>
          <c:tx>
            <c:strRef>
              <c:f>PACIFIC.COM!$B$49</c:f>
              <c:strCache>
                <c:ptCount val="1"/>
                <c:pt idx="0">
                  <c:v>Master's</c:v>
                </c:pt>
              </c:strCache>
            </c:strRef>
          </c:tx>
          <c:spPr>
            <a:solidFill>
              <a:schemeClr val="accent3"/>
            </a:solidFill>
            <a:ln>
              <a:noFill/>
            </a:ln>
            <a:effectLst/>
          </c:spPr>
          <c:invertIfNegative val="0"/>
          <c:cat>
            <c:numRef>
              <c:f>PACIFIC.COM!$D$9:$X$9</c:f>
              <c:numCache>
                <c:formatCode>#####0</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PACIFIC.COM!$D$49:$X$49</c:f>
              <c:numCache>
                <c:formatCode>###########0</c:formatCode>
                <c:ptCount val="21"/>
                <c:pt idx="0">
                  <c:v>3</c:v>
                </c:pt>
                <c:pt idx="1">
                  <c:v>6</c:v>
                </c:pt>
                <c:pt idx="2">
                  <c:v>3</c:v>
                </c:pt>
                <c:pt idx="3">
                  <c:v>6</c:v>
                </c:pt>
                <c:pt idx="4">
                  <c:v>12</c:v>
                </c:pt>
                <c:pt idx="5">
                  <c:v>9</c:v>
                </c:pt>
                <c:pt idx="6">
                  <c:v>12</c:v>
                </c:pt>
                <c:pt idx="7">
                  <c:v>12</c:v>
                </c:pt>
                <c:pt idx="8">
                  <c:v>9</c:v>
                </c:pt>
                <c:pt idx="9">
                  <c:v>15</c:v>
                </c:pt>
                <c:pt idx="10">
                  <c:v>12</c:v>
                </c:pt>
                <c:pt idx="11">
                  <c:v>21</c:v>
                </c:pt>
                <c:pt idx="12">
                  <c:v>9</c:v>
                </c:pt>
                <c:pt idx="13">
                  <c:v>21</c:v>
                </c:pt>
                <c:pt idx="14">
                  <c:v>15</c:v>
                </c:pt>
                <c:pt idx="15">
                  <c:v>18</c:v>
                </c:pt>
                <c:pt idx="16">
                  <c:v>30</c:v>
                </c:pt>
                <c:pt idx="17">
                  <c:v>33</c:v>
                </c:pt>
                <c:pt idx="18">
                  <c:v>27</c:v>
                </c:pt>
                <c:pt idx="19">
                  <c:v>33</c:v>
                </c:pt>
                <c:pt idx="20">
                  <c:v>24</c:v>
                </c:pt>
              </c:numCache>
            </c:numRef>
          </c:val>
          <c:extLst>
            <c:ext xmlns:c16="http://schemas.microsoft.com/office/drawing/2014/chart" uri="{C3380CC4-5D6E-409C-BE32-E72D297353CC}">
              <c16:uniqueId val="{00000002-6DD6-4A8E-A5FB-287E138CE8DD}"/>
            </c:ext>
          </c:extLst>
        </c:ser>
        <c:ser>
          <c:idx val="3"/>
          <c:order val="3"/>
          <c:tx>
            <c:strRef>
              <c:f>PACIFIC.COM!$B$50</c:f>
              <c:strCache>
                <c:ptCount val="1"/>
                <c:pt idx="0">
                  <c:v>None</c:v>
                </c:pt>
              </c:strCache>
            </c:strRef>
          </c:tx>
          <c:spPr>
            <a:solidFill>
              <a:schemeClr val="accent4"/>
            </a:solidFill>
            <a:ln>
              <a:noFill/>
            </a:ln>
            <a:effectLst/>
          </c:spPr>
          <c:invertIfNegative val="0"/>
          <c:cat>
            <c:numRef>
              <c:f>PACIFIC.COM!$D$9:$X$9</c:f>
              <c:numCache>
                <c:formatCode>#####0</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PACIFIC.COM!$D$50:$X$50</c:f>
              <c:numCache>
                <c:formatCode>###########0</c:formatCode>
                <c:ptCount val="21"/>
                <c:pt idx="0">
                  <c:v>3</c:v>
                </c:pt>
                <c:pt idx="1">
                  <c:v>0</c:v>
                </c:pt>
                <c:pt idx="2">
                  <c:v>3</c:v>
                </c:pt>
                <c:pt idx="3">
                  <c:v>3</c:v>
                </c:pt>
                <c:pt idx="4">
                  <c:v>6</c:v>
                </c:pt>
                <c:pt idx="5">
                  <c:v>3</c:v>
                </c:pt>
                <c:pt idx="6">
                  <c:v>0</c:v>
                </c:pt>
                <c:pt idx="7">
                  <c:v>6</c:v>
                </c:pt>
                <c:pt idx="8">
                  <c:v>6</c:v>
                </c:pt>
                <c:pt idx="9">
                  <c:v>6</c:v>
                </c:pt>
                <c:pt idx="10">
                  <c:v>3</c:v>
                </c:pt>
                <c:pt idx="11">
                  <c:v>6</c:v>
                </c:pt>
                <c:pt idx="12">
                  <c:v>6</c:v>
                </c:pt>
                <c:pt idx="13">
                  <c:v>0</c:v>
                </c:pt>
                <c:pt idx="14">
                  <c:v>0</c:v>
                </c:pt>
                <c:pt idx="15">
                  <c:v>0</c:v>
                </c:pt>
                <c:pt idx="16">
                  <c:v>0</c:v>
                </c:pt>
                <c:pt idx="17">
                  <c:v>0</c:v>
                </c:pt>
                <c:pt idx="18">
                  <c:v>6</c:v>
                </c:pt>
                <c:pt idx="19">
                  <c:v>0</c:v>
                </c:pt>
                <c:pt idx="20">
                  <c:v>0</c:v>
                </c:pt>
              </c:numCache>
            </c:numRef>
          </c:val>
          <c:extLst>
            <c:ext xmlns:c16="http://schemas.microsoft.com/office/drawing/2014/chart" uri="{C3380CC4-5D6E-409C-BE32-E72D297353CC}">
              <c16:uniqueId val="{00000003-6DD6-4A8E-A5FB-287E138CE8DD}"/>
            </c:ext>
          </c:extLst>
        </c:ser>
        <c:ser>
          <c:idx val="4"/>
          <c:order val="4"/>
          <c:tx>
            <c:strRef>
              <c:f>PACIFIC.COM!$B$51</c:f>
              <c:strCache>
                <c:ptCount val="1"/>
                <c:pt idx="0">
                  <c:v>Postgraduate diploma</c:v>
                </c:pt>
              </c:strCache>
            </c:strRef>
          </c:tx>
          <c:spPr>
            <a:solidFill>
              <a:schemeClr val="accent5"/>
            </a:solidFill>
            <a:ln>
              <a:noFill/>
            </a:ln>
            <a:effectLst/>
          </c:spPr>
          <c:invertIfNegative val="0"/>
          <c:cat>
            <c:numRef>
              <c:f>PACIFIC.COM!$D$9:$X$9</c:f>
              <c:numCache>
                <c:formatCode>#####0</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PACIFIC.COM!$D$51:$X$51</c:f>
              <c:numCache>
                <c:formatCode>###########0</c:formatCode>
                <c:ptCount val="21"/>
                <c:pt idx="0">
                  <c:v>3</c:v>
                </c:pt>
                <c:pt idx="1">
                  <c:v>0</c:v>
                </c:pt>
                <c:pt idx="2">
                  <c:v>0</c:v>
                </c:pt>
                <c:pt idx="3">
                  <c:v>0</c:v>
                </c:pt>
                <c:pt idx="4">
                  <c:v>0</c:v>
                </c:pt>
                <c:pt idx="5">
                  <c:v>0</c:v>
                </c:pt>
                <c:pt idx="6">
                  <c:v>3</c:v>
                </c:pt>
                <c:pt idx="7">
                  <c:v>3</c:v>
                </c:pt>
                <c:pt idx="8">
                  <c:v>0</c:v>
                </c:pt>
                <c:pt idx="9">
                  <c:v>0</c:v>
                </c:pt>
                <c:pt idx="10">
                  <c:v>0</c:v>
                </c:pt>
                <c:pt idx="11">
                  <c:v>0</c:v>
                </c:pt>
                <c:pt idx="12">
                  <c:v>0</c:v>
                </c:pt>
                <c:pt idx="13">
                  <c:v>0</c:v>
                </c:pt>
                <c:pt idx="14">
                  <c:v>3</c:v>
                </c:pt>
                <c:pt idx="15">
                  <c:v>0</c:v>
                </c:pt>
                <c:pt idx="16">
                  <c:v>0</c:v>
                </c:pt>
                <c:pt idx="17">
                  <c:v>0</c:v>
                </c:pt>
                <c:pt idx="18">
                  <c:v>3</c:v>
                </c:pt>
                <c:pt idx="19">
                  <c:v>3</c:v>
                </c:pt>
                <c:pt idx="20">
                  <c:v>0</c:v>
                </c:pt>
              </c:numCache>
            </c:numRef>
          </c:val>
          <c:extLst>
            <c:ext xmlns:c16="http://schemas.microsoft.com/office/drawing/2014/chart" uri="{C3380CC4-5D6E-409C-BE32-E72D297353CC}">
              <c16:uniqueId val="{00000004-6DD6-4A8E-A5FB-287E138CE8DD}"/>
            </c:ext>
          </c:extLst>
        </c:ser>
        <c:ser>
          <c:idx val="5"/>
          <c:order val="5"/>
          <c:tx>
            <c:strRef>
              <c:f>PACIFIC.COM!$B$52</c:f>
              <c:strCache>
                <c:ptCount val="1"/>
                <c:pt idx="0">
                  <c:v>Other</c:v>
                </c:pt>
              </c:strCache>
            </c:strRef>
          </c:tx>
          <c:spPr>
            <a:solidFill>
              <a:schemeClr val="accent6"/>
            </a:solidFill>
            <a:ln>
              <a:noFill/>
            </a:ln>
            <a:effectLst/>
          </c:spPr>
          <c:invertIfNegative val="0"/>
          <c:cat>
            <c:numRef>
              <c:f>PACIFIC.COM!$D$9:$X$9</c:f>
              <c:numCache>
                <c:formatCode>#####0</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PACIFIC.COM!$D$52:$X$52</c:f>
              <c:numCache>
                <c:formatCode>###########0</c:formatCode>
                <c:ptCount val="21"/>
                <c:pt idx="0">
                  <c:v>3</c:v>
                </c:pt>
                <c:pt idx="1">
                  <c:v>0</c:v>
                </c:pt>
                <c:pt idx="2">
                  <c:v>3</c:v>
                </c:pt>
                <c:pt idx="3">
                  <c:v>6</c:v>
                </c:pt>
                <c:pt idx="4">
                  <c:v>3</c:v>
                </c:pt>
                <c:pt idx="5">
                  <c:v>0</c:v>
                </c:pt>
                <c:pt idx="6">
                  <c:v>3</c:v>
                </c:pt>
                <c:pt idx="7">
                  <c:v>6</c:v>
                </c:pt>
                <c:pt idx="8">
                  <c:v>6</c:v>
                </c:pt>
                <c:pt idx="9">
                  <c:v>6</c:v>
                </c:pt>
                <c:pt idx="10">
                  <c:v>3</c:v>
                </c:pt>
                <c:pt idx="11">
                  <c:v>3</c:v>
                </c:pt>
                <c:pt idx="12">
                  <c:v>6</c:v>
                </c:pt>
                <c:pt idx="13">
                  <c:v>6</c:v>
                </c:pt>
                <c:pt idx="14">
                  <c:v>6</c:v>
                </c:pt>
                <c:pt idx="15">
                  <c:v>6</c:v>
                </c:pt>
                <c:pt idx="16">
                  <c:v>6</c:v>
                </c:pt>
                <c:pt idx="17">
                  <c:v>6</c:v>
                </c:pt>
                <c:pt idx="18">
                  <c:v>6</c:v>
                </c:pt>
                <c:pt idx="19">
                  <c:v>3</c:v>
                </c:pt>
                <c:pt idx="20">
                  <c:v>12</c:v>
                </c:pt>
              </c:numCache>
            </c:numRef>
          </c:val>
          <c:extLst>
            <c:ext xmlns:c16="http://schemas.microsoft.com/office/drawing/2014/chart" uri="{C3380CC4-5D6E-409C-BE32-E72D297353CC}">
              <c16:uniqueId val="{00000005-6DD6-4A8E-A5FB-287E138CE8DD}"/>
            </c:ext>
          </c:extLst>
        </c:ser>
        <c:dLbls>
          <c:showLegendKey val="0"/>
          <c:showVal val="0"/>
          <c:showCatName val="0"/>
          <c:showSerName val="0"/>
          <c:showPercent val="0"/>
          <c:showBubbleSize val="0"/>
        </c:dLbls>
        <c:gapWidth val="150"/>
        <c:overlap val="100"/>
        <c:axId val="798745352"/>
        <c:axId val="798737480"/>
      </c:barChart>
      <c:catAx>
        <c:axId val="798745352"/>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8737480"/>
        <c:crosses val="autoZero"/>
        <c:auto val="1"/>
        <c:lblAlgn val="ctr"/>
        <c:lblOffset val="100"/>
        <c:noMultiLvlLbl val="0"/>
      </c:catAx>
      <c:valAx>
        <c:axId val="79873748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87453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en-US" sz="1400" b="1"/>
              <a:t>First-year Pacific doctorate</a:t>
            </a:r>
            <a:r>
              <a:rPr lang="en-US" sz="1400" b="1" baseline="0"/>
              <a:t> students</a:t>
            </a:r>
            <a:br>
              <a:rPr lang="en-US" sz="1400" b="1" baseline="0"/>
            </a:br>
            <a:r>
              <a:rPr lang="en-US" sz="1400" b="1"/>
              <a:t>by prior activity </a:t>
            </a:r>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PACIFIC.COM!$B$55</c:f>
              <c:strCache>
                <c:ptCount val="1"/>
                <c:pt idx="0">
                  <c:v>Employed or self-employed</c:v>
                </c:pt>
              </c:strCache>
            </c:strRef>
          </c:tx>
          <c:spPr>
            <a:solidFill>
              <a:schemeClr val="accent1"/>
            </a:solidFill>
            <a:ln>
              <a:noFill/>
            </a:ln>
            <a:effectLst/>
          </c:spPr>
          <c:invertIfNegative val="0"/>
          <c:cat>
            <c:numRef>
              <c:f>PACIFIC.COM!$D$9:$X$9</c:f>
              <c:numCache>
                <c:formatCode>#####0</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PACIFIC.COM!$D$55:$X$55</c:f>
              <c:numCache>
                <c:formatCode>###########0</c:formatCode>
                <c:ptCount val="21"/>
                <c:pt idx="0">
                  <c:v>9</c:v>
                </c:pt>
                <c:pt idx="1">
                  <c:v>0</c:v>
                </c:pt>
                <c:pt idx="2">
                  <c:v>6</c:v>
                </c:pt>
                <c:pt idx="3">
                  <c:v>18</c:v>
                </c:pt>
                <c:pt idx="4">
                  <c:v>9</c:v>
                </c:pt>
                <c:pt idx="5">
                  <c:v>12</c:v>
                </c:pt>
                <c:pt idx="6">
                  <c:v>9</c:v>
                </c:pt>
                <c:pt idx="7">
                  <c:v>15</c:v>
                </c:pt>
                <c:pt idx="8">
                  <c:v>12</c:v>
                </c:pt>
                <c:pt idx="9">
                  <c:v>15</c:v>
                </c:pt>
                <c:pt idx="10">
                  <c:v>15</c:v>
                </c:pt>
                <c:pt idx="11">
                  <c:v>15</c:v>
                </c:pt>
                <c:pt idx="12">
                  <c:v>12</c:v>
                </c:pt>
                <c:pt idx="13">
                  <c:v>18</c:v>
                </c:pt>
                <c:pt idx="14">
                  <c:v>15</c:v>
                </c:pt>
                <c:pt idx="15">
                  <c:v>21</c:v>
                </c:pt>
                <c:pt idx="16">
                  <c:v>24</c:v>
                </c:pt>
                <c:pt idx="17">
                  <c:v>24</c:v>
                </c:pt>
                <c:pt idx="18">
                  <c:v>30</c:v>
                </c:pt>
                <c:pt idx="19">
                  <c:v>33</c:v>
                </c:pt>
                <c:pt idx="20">
                  <c:v>30</c:v>
                </c:pt>
              </c:numCache>
            </c:numRef>
          </c:val>
          <c:extLst>
            <c:ext xmlns:c16="http://schemas.microsoft.com/office/drawing/2014/chart" uri="{C3380CC4-5D6E-409C-BE32-E72D297353CC}">
              <c16:uniqueId val="{00000000-9304-4B9B-9A26-52AF6563A43F}"/>
            </c:ext>
          </c:extLst>
        </c:ser>
        <c:ser>
          <c:idx val="1"/>
          <c:order val="1"/>
          <c:tx>
            <c:strRef>
              <c:f>PACIFIC.COM!$B$56</c:f>
              <c:strCache>
                <c:ptCount val="1"/>
                <c:pt idx="0">
                  <c:v>House-person or retired</c:v>
                </c:pt>
              </c:strCache>
            </c:strRef>
          </c:tx>
          <c:spPr>
            <a:solidFill>
              <a:schemeClr val="accent2"/>
            </a:solidFill>
            <a:ln>
              <a:noFill/>
            </a:ln>
            <a:effectLst/>
          </c:spPr>
          <c:invertIfNegative val="0"/>
          <c:cat>
            <c:numRef>
              <c:f>PACIFIC.COM!$D$9:$X$9</c:f>
              <c:numCache>
                <c:formatCode>#####0</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PACIFIC.COM!$D$56:$X$56</c:f>
              <c:numCache>
                <c:formatCode>###########0</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3</c:v>
                </c:pt>
                <c:pt idx="17">
                  <c:v>0</c:v>
                </c:pt>
                <c:pt idx="18">
                  <c:v>0</c:v>
                </c:pt>
                <c:pt idx="19">
                  <c:v>0</c:v>
                </c:pt>
                <c:pt idx="20">
                  <c:v>0</c:v>
                </c:pt>
              </c:numCache>
            </c:numRef>
          </c:val>
          <c:extLst>
            <c:ext xmlns:c16="http://schemas.microsoft.com/office/drawing/2014/chart" uri="{C3380CC4-5D6E-409C-BE32-E72D297353CC}">
              <c16:uniqueId val="{00000001-9304-4B9B-9A26-52AF6563A43F}"/>
            </c:ext>
          </c:extLst>
        </c:ser>
        <c:ser>
          <c:idx val="2"/>
          <c:order val="2"/>
          <c:tx>
            <c:strRef>
              <c:f>PACIFIC.COM!$B$57</c:f>
              <c:strCache>
                <c:ptCount val="1"/>
                <c:pt idx="0">
                  <c:v>Non-employed or beneficiary</c:v>
                </c:pt>
              </c:strCache>
            </c:strRef>
          </c:tx>
          <c:spPr>
            <a:solidFill>
              <a:schemeClr val="accent3"/>
            </a:solidFill>
            <a:ln>
              <a:noFill/>
            </a:ln>
            <a:effectLst/>
          </c:spPr>
          <c:invertIfNegative val="0"/>
          <c:cat>
            <c:numRef>
              <c:f>PACIFIC.COM!$D$9:$X$9</c:f>
              <c:numCache>
                <c:formatCode>#####0</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PACIFIC.COM!$D$57:$X$57</c:f>
              <c:numCache>
                <c:formatCode>###########0</c:formatCode>
                <c:ptCount val="21"/>
                <c:pt idx="0">
                  <c:v>0</c:v>
                </c:pt>
                <c:pt idx="1">
                  <c:v>0</c:v>
                </c:pt>
                <c:pt idx="2">
                  <c:v>0</c:v>
                </c:pt>
                <c:pt idx="3">
                  <c:v>0</c:v>
                </c:pt>
                <c:pt idx="4">
                  <c:v>0</c:v>
                </c:pt>
                <c:pt idx="5">
                  <c:v>0</c:v>
                </c:pt>
                <c:pt idx="6">
                  <c:v>0</c:v>
                </c:pt>
                <c:pt idx="7">
                  <c:v>0</c:v>
                </c:pt>
                <c:pt idx="8">
                  <c:v>0</c:v>
                </c:pt>
                <c:pt idx="9">
                  <c:v>0</c:v>
                </c:pt>
                <c:pt idx="10">
                  <c:v>0</c:v>
                </c:pt>
                <c:pt idx="11">
                  <c:v>3</c:v>
                </c:pt>
                <c:pt idx="12">
                  <c:v>0</c:v>
                </c:pt>
                <c:pt idx="13">
                  <c:v>0</c:v>
                </c:pt>
                <c:pt idx="14">
                  <c:v>0</c:v>
                </c:pt>
                <c:pt idx="15">
                  <c:v>0</c:v>
                </c:pt>
                <c:pt idx="16">
                  <c:v>0</c:v>
                </c:pt>
                <c:pt idx="17">
                  <c:v>0</c:v>
                </c:pt>
                <c:pt idx="18">
                  <c:v>0</c:v>
                </c:pt>
                <c:pt idx="19">
                  <c:v>0</c:v>
                </c:pt>
                <c:pt idx="20">
                  <c:v>0</c:v>
                </c:pt>
              </c:numCache>
            </c:numRef>
          </c:val>
          <c:extLst>
            <c:ext xmlns:c16="http://schemas.microsoft.com/office/drawing/2014/chart" uri="{C3380CC4-5D6E-409C-BE32-E72D297353CC}">
              <c16:uniqueId val="{00000002-9304-4B9B-9A26-52AF6563A43F}"/>
            </c:ext>
          </c:extLst>
        </c:ser>
        <c:ser>
          <c:idx val="3"/>
          <c:order val="3"/>
          <c:tx>
            <c:strRef>
              <c:f>PACIFIC.COM!$B$58</c:f>
              <c:strCache>
                <c:ptCount val="1"/>
                <c:pt idx="0">
                  <c:v>Overseas</c:v>
                </c:pt>
              </c:strCache>
            </c:strRef>
          </c:tx>
          <c:spPr>
            <a:solidFill>
              <a:schemeClr val="accent4"/>
            </a:solidFill>
            <a:ln>
              <a:noFill/>
            </a:ln>
            <a:effectLst/>
          </c:spPr>
          <c:invertIfNegative val="0"/>
          <c:cat>
            <c:numRef>
              <c:f>PACIFIC.COM!$D$9:$X$9</c:f>
              <c:numCache>
                <c:formatCode>#####0</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PACIFIC.COM!$D$58:$X$58</c:f>
              <c:numCache>
                <c:formatCode>###########0</c:formatCode>
                <c:ptCount val="21"/>
                <c:pt idx="0">
                  <c:v>0</c:v>
                </c:pt>
                <c:pt idx="1">
                  <c:v>0</c:v>
                </c:pt>
                <c:pt idx="2">
                  <c:v>3</c:v>
                </c:pt>
                <c:pt idx="3">
                  <c:v>0</c:v>
                </c:pt>
                <c:pt idx="4">
                  <c:v>3</c:v>
                </c:pt>
                <c:pt idx="5">
                  <c:v>0</c:v>
                </c:pt>
                <c:pt idx="6">
                  <c:v>0</c:v>
                </c:pt>
                <c:pt idx="7">
                  <c:v>3</c:v>
                </c:pt>
                <c:pt idx="8">
                  <c:v>0</c:v>
                </c:pt>
                <c:pt idx="9">
                  <c:v>3</c:v>
                </c:pt>
                <c:pt idx="10">
                  <c:v>3</c:v>
                </c:pt>
                <c:pt idx="11">
                  <c:v>6</c:v>
                </c:pt>
                <c:pt idx="12">
                  <c:v>6</c:v>
                </c:pt>
                <c:pt idx="13">
                  <c:v>3</c:v>
                </c:pt>
                <c:pt idx="14">
                  <c:v>3</c:v>
                </c:pt>
                <c:pt idx="15">
                  <c:v>0</c:v>
                </c:pt>
                <c:pt idx="16">
                  <c:v>3</c:v>
                </c:pt>
                <c:pt idx="17">
                  <c:v>3</c:v>
                </c:pt>
                <c:pt idx="18">
                  <c:v>0</c:v>
                </c:pt>
                <c:pt idx="19">
                  <c:v>6</c:v>
                </c:pt>
                <c:pt idx="20">
                  <c:v>9</c:v>
                </c:pt>
              </c:numCache>
            </c:numRef>
          </c:val>
          <c:extLst>
            <c:ext xmlns:c16="http://schemas.microsoft.com/office/drawing/2014/chart" uri="{C3380CC4-5D6E-409C-BE32-E72D297353CC}">
              <c16:uniqueId val="{00000003-9304-4B9B-9A26-52AF6563A43F}"/>
            </c:ext>
          </c:extLst>
        </c:ser>
        <c:ser>
          <c:idx val="4"/>
          <c:order val="4"/>
          <c:tx>
            <c:strRef>
              <c:f>PACIFIC.COM!$B$59</c:f>
              <c:strCache>
                <c:ptCount val="1"/>
                <c:pt idx="0">
                  <c:v>Tertiary</c:v>
                </c:pt>
              </c:strCache>
            </c:strRef>
          </c:tx>
          <c:spPr>
            <a:solidFill>
              <a:schemeClr val="accent5"/>
            </a:solidFill>
            <a:ln>
              <a:noFill/>
            </a:ln>
            <a:effectLst/>
          </c:spPr>
          <c:invertIfNegative val="0"/>
          <c:cat>
            <c:numRef>
              <c:f>PACIFIC.COM!$D$9:$X$9</c:f>
              <c:numCache>
                <c:formatCode>#####0</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PACIFIC.COM!$D$59:$X$59</c:f>
              <c:numCache>
                <c:formatCode>###########0</c:formatCode>
                <c:ptCount val="21"/>
                <c:pt idx="0">
                  <c:v>0</c:v>
                </c:pt>
                <c:pt idx="1">
                  <c:v>6</c:v>
                </c:pt>
                <c:pt idx="2">
                  <c:v>3</c:v>
                </c:pt>
                <c:pt idx="3">
                  <c:v>3</c:v>
                </c:pt>
                <c:pt idx="4">
                  <c:v>6</c:v>
                </c:pt>
                <c:pt idx="5">
                  <c:v>6</c:v>
                </c:pt>
                <c:pt idx="6">
                  <c:v>9</c:v>
                </c:pt>
                <c:pt idx="7">
                  <c:v>6</c:v>
                </c:pt>
                <c:pt idx="8">
                  <c:v>6</c:v>
                </c:pt>
                <c:pt idx="9">
                  <c:v>9</c:v>
                </c:pt>
                <c:pt idx="10">
                  <c:v>6</c:v>
                </c:pt>
                <c:pt idx="11">
                  <c:v>12</c:v>
                </c:pt>
                <c:pt idx="12">
                  <c:v>6</c:v>
                </c:pt>
                <c:pt idx="13">
                  <c:v>9</c:v>
                </c:pt>
                <c:pt idx="14">
                  <c:v>12</c:v>
                </c:pt>
                <c:pt idx="15">
                  <c:v>3</c:v>
                </c:pt>
                <c:pt idx="16">
                  <c:v>15</c:v>
                </c:pt>
                <c:pt idx="17">
                  <c:v>15</c:v>
                </c:pt>
                <c:pt idx="18">
                  <c:v>12</c:v>
                </c:pt>
                <c:pt idx="19">
                  <c:v>18</c:v>
                </c:pt>
                <c:pt idx="20">
                  <c:v>9</c:v>
                </c:pt>
              </c:numCache>
            </c:numRef>
          </c:val>
          <c:extLst>
            <c:ext xmlns:c16="http://schemas.microsoft.com/office/drawing/2014/chart" uri="{C3380CC4-5D6E-409C-BE32-E72D297353CC}">
              <c16:uniqueId val="{00000004-9304-4B9B-9A26-52AF6563A43F}"/>
            </c:ext>
          </c:extLst>
        </c:ser>
        <c:ser>
          <c:idx val="5"/>
          <c:order val="5"/>
          <c:tx>
            <c:strRef>
              <c:f>PACIFIC.COM!$B$60</c:f>
              <c:strCache>
                <c:ptCount val="1"/>
                <c:pt idx="0">
                  <c:v>Unknown</c:v>
                </c:pt>
              </c:strCache>
            </c:strRef>
          </c:tx>
          <c:spPr>
            <a:solidFill>
              <a:schemeClr val="accent6"/>
            </a:solidFill>
            <a:ln>
              <a:noFill/>
            </a:ln>
            <a:effectLst/>
          </c:spPr>
          <c:invertIfNegative val="0"/>
          <c:cat>
            <c:numRef>
              <c:f>PACIFIC.COM!$D$9:$X$9</c:f>
              <c:numCache>
                <c:formatCode>#####0</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PACIFIC.COM!$D$60:$X$60</c:f>
              <c:numCache>
                <c:formatCode>###########0</c:formatCode>
                <c:ptCount val="21"/>
                <c:pt idx="0">
                  <c:v>0</c:v>
                </c:pt>
                <c:pt idx="1">
                  <c:v>3</c:v>
                </c:pt>
                <c:pt idx="2">
                  <c:v>0</c:v>
                </c:pt>
                <c:pt idx="3">
                  <c:v>0</c:v>
                </c:pt>
                <c:pt idx="4">
                  <c:v>6</c:v>
                </c:pt>
                <c:pt idx="5">
                  <c:v>3</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extLst>
            <c:ext xmlns:c16="http://schemas.microsoft.com/office/drawing/2014/chart" uri="{C3380CC4-5D6E-409C-BE32-E72D297353CC}">
              <c16:uniqueId val="{00000005-9304-4B9B-9A26-52AF6563A43F}"/>
            </c:ext>
          </c:extLst>
        </c:ser>
        <c:dLbls>
          <c:showLegendKey val="0"/>
          <c:showVal val="0"/>
          <c:showCatName val="0"/>
          <c:showSerName val="0"/>
          <c:showPercent val="0"/>
          <c:showBubbleSize val="0"/>
        </c:dLbls>
        <c:gapWidth val="150"/>
        <c:overlap val="100"/>
        <c:axId val="798745352"/>
        <c:axId val="798737480"/>
      </c:barChart>
      <c:catAx>
        <c:axId val="798745352"/>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8737480"/>
        <c:crosses val="autoZero"/>
        <c:auto val="1"/>
        <c:lblAlgn val="ctr"/>
        <c:lblOffset val="100"/>
        <c:noMultiLvlLbl val="0"/>
      </c:catAx>
      <c:valAx>
        <c:axId val="79873748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87453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en-US" sz="1400" b="1"/>
              <a:t>First-year international doctorate students by age groups</a:t>
            </a:r>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INTERN.COM!$B$34</c:f>
              <c:strCache>
                <c:ptCount val="1"/>
                <c:pt idx="0">
                  <c:v>20–25 yrs</c:v>
                </c:pt>
              </c:strCache>
            </c:strRef>
          </c:tx>
          <c:spPr>
            <a:solidFill>
              <a:schemeClr val="accent1"/>
            </a:solidFill>
            <a:ln>
              <a:noFill/>
            </a:ln>
            <a:effectLst/>
          </c:spPr>
          <c:invertIfNegative val="0"/>
          <c:cat>
            <c:numRef>
              <c:f>INTERN.COM!$D$9:$X$9</c:f>
              <c:numCache>
                <c:formatCode>#####0</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INTERN.COM!$D$34:$X$34</c:f>
              <c:numCache>
                <c:formatCode>###########0</c:formatCode>
                <c:ptCount val="21"/>
                <c:pt idx="0">
                  <c:v>12</c:v>
                </c:pt>
                <c:pt idx="1">
                  <c:v>9</c:v>
                </c:pt>
                <c:pt idx="2">
                  <c:v>6</c:v>
                </c:pt>
                <c:pt idx="3">
                  <c:v>15</c:v>
                </c:pt>
                <c:pt idx="4">
                  <c:v>21</c:v>
                </c:pt>
                <c:pt idx="5">
                  <c:v>24</c:v>
                </c:pt>
                <c:pt idx="6">
                  <c:v>54</c:v>
                </c:pt>
                <c:pt idx="7">
                  <c:v>45</c:v>
                </c:pt>
                <c:pt idx="8">
                  <c:v>51</c:v>
                </c:pt>
                <c:pt idx="9">
                  <c:v>84</c:v>
                </c:pt>
                <c:pt idx="10">
                  <c:v>78</c:v>
                </c:pt>
                <c:pt idx="11">
                  <c:v>87</c:v>
                </c:pt>
                <c:pt idx="12">
                  <c:v>75</c:v>
                </c:pt>
                <c:pt idx="13">
                  <c:v>69</c:v>
                </c:pt>
                <c:pt idx="14">
                  <c:v>72</c:v>
                </c:pt>
                <c:pt idx="15">
                  <c:v>75</c:v>
                </c:pt>
                <c:pt idx="16">
                  <c:v>111</c:v>
                </c:pt>
                <c:pt idx="17">
                  <c:v>102</c:v>
                </c:pt>
                <c:pt idx="18">
                  <c:v>90</c:v>
                </c:pt>
                <c:pt idx="19">
                  <c:v>81</c:v>
                </c:pt>
                <c:pt idx="20">
                  <c:v>54</c:v>
                </c:pt>
              </c:numCache>
            </c:numRef>
          </c:val>
          <c:extLst>
            <c:ext xmlns:c16="http://schemas.microsoft.com/office/drawing/2014/chart" uri="{C3380CC4-5D6E-409C-BE32-E72D297353CC}">
              <c16:uniqueId val="{00000000-8EA4-B541-8A07-352445B5A2AD}"/>
            </c:ext>
          </c:extLst>
        </c:ser>
        <c:ser>
          <c:idx val="1"/>
          <c:order val="1"/>
          <c:tx>
            <c:strRef>
              <c:f>INTERN.COM!$B$35</c:f>
              <c:strCache>
                <c:ptCount val="1"/>
                <c:pt idx="0">
                  <c:v>25–29 yrs</c:v>
                </c:pt>
              </c:strCache>
            </c:strRef>
          </c:tx>
          <c:spPr>
            <a:solidFill>
              <a:schemeClr val="accent2"/>
            </a:solidFill>
            <a:ln>
              <a:noFill/>
            </a:ln>
            <a:effectLst/>
          </c:spPr>
          <c:invertIfNegative val="0"/>
          <c:cat>
            <c:numRef>
              <c:f>INTERN.COM!$D$9:$X$9</c:f>
              <c:numCache>
                <c:formatCode>#####0</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INTERN.COM!$D$35:$X$35</c:f>
              <c:numCache>
                <c:formatCode>###########0</c:formatCode>
                <c:ptCount val="21"/>
                <c:pt idx="0">
                  <c:v>21</c:v>
                </c:pt>
                <c:pt idx="1">
                  <c:v>36</c:v>
                </c:pt>
                <c:pt idx="2">
                  <c:v>39</c:v>
                </c:pt>
                <c:pt idx="3">
                  <c:v>72</c:v>
                </c:pt>
                <c:pt idx="4">
                  <c:v>108</c:v>
                </c:pt>
                <c:pt idx="5">
                  <c:v>99</c:v>
                </c:pt>
                <c:pt idx="6">
                  <c:v>219</c:v>
                </c:pt>
                <c:pt idx="7">
                  <c:v>234</c:v>
                </c:pt>
                <c:pt idx="8">
                  <c:v>258</c:v>
                </c:pt>
                <c:pt idx="9">
                  <c:v>324</c:v>
                </c:pt>
                <c:pt idx="10">
                  <c:v>351</c:v>
                </c:pt>
                <c:pt idx="11">
                  <c:v>309</c:v>
                </c:pt>
                <c:pt idx="12">
                  <c:v>321</c:v>
                </c:pt>
                <c:pt idx="13">
                  <c:v>408</c:v>
                </c:pt>
                <c:pt idx="14">
                  <c:v>435</c:v>
                </c:pt>
                <c:pt idx="15">
                  <c:v>429</c:v>
                </c:pt>
                <c:pt idx="16">
                  <c:v>468</c:v>
                </c:pt>
                <c:pt idx="17">
                  <c:v>477</c:v>
                </c:pt>
                <c:pt idx="18">
                  <c:v>489</c:v>
                </c:pt>
                <c:pt idx="19">
                  <c:v>471</c:v>
                </c:pt>
                <c:pt idx="20">
                  <c:v>348</c:v>
                </c:pt>
              </c:numCache>
            </c:numRef>
          </c:val>
          <c:extLst>
            <c:ext xmlns:c16="http://schemas.microsoft.com/office/drawing/2014/chart" uri="{C3380CC4-5D6E-409C-BE32-E72D297353CC}">
              <c16:uniqueId val="{00000001-8EA4-B541-8A07-352445B5A2AD}"/>
            </c:ext>
          </c:extLst>
        </c:ser>
        <c:ser>
          <c:idx val="2"/>
          <c:order val="2"/>
          <c:tx>
            <c:strRef>
              <c:f>INTERN.COM!$B$36</c:f>
              <c:strCache>
                <c:ptCount val="1"/>
                <c:pt idx="0">
                  <c:v>30–34 yrs</c:v>
                </c:pt>
              </c:strCache>
            </c:strRef>
          </c:tx>
          <c:spPr>
            <a:solidFill>
              <a:schemeClr val="accent3"/>
            </a:solidFill>
            <a:ln>
              <a:noFill/>
            </a:ln>
            <a:effectLst/>
          </c:spPr>
          <c:invertIfNegative val="0"/>
          <c:cat>
            <c:numRef>
              <c:f>INTERN.COM!$D$9:$X$9</c:f>
              <c:numCache>
                <c:formatCode>#####0</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INTERN.COM!$D$36:$X$36</c:f>
              <c:numCache>
                <c:formatCode>###########0</c:formatCode>
                <c:ptCount val="21"/>
                <c:pt idx="0">
                  <c:v>21</c:v>
                </c:pt>
                <c:pt idx="1">
                  <c:v>21</c:v>
                </c:pt>
                <c:pt idx="2">
                  <c:v>24</c:v>
                </c:pt>
                <c:pt idx="3">
                  <c:v>36</c:v>
                </c:pt>
                <c:pt idx="4">
                  <c:v>48</c:v>
                </c:pt>
                <c:pt idx="5">
                  <c:v>57</c:v>
                </c:pt>
                <c:pt idx="6">
                  <c:v>129</c:v>
                </c:pt>
                <c:pt idx="7">
                  <c:v>162</c:v>
                </c:pt>
                <c:pt idx="8">
                  <c:v>156</c:v>
                </c:pt>
                <c:pt idx="9">
                  <c:v>192</c:v>
                </c:pt>
                <c:pt idx="10">
                  <c:v>222</c:v>
                </c:pt>
                <c:pt idx="11">
                  <c:v>207</c:v>
                </c:pt>
                <c:pt idx="12">
                  <c:v>213</c:v>
                </c:pt>
                <c:pt idx="13">
                  <c:v>246</c:v>
                </c:pt>
                <c:pt idx="14">
                  <c:v>297</c:v>
                </c:pt>
                <c:pt idx="15">
                  <c:v>306</c:v>
                </c:pt>
                <c:pt idx="16">
                  <c:v>357</c:v>
                </c:pt>
                <c:pt idx="17">
                  <c:v>345</c:v>
                </c:pt>
                <c:pt idx="18">
                  <c:v>321</c:v>
                </c:pt>
                <c:pt idx="19">
                  <c:v>294</c:v>
                </c:pt>
                <c:pt idx="20">
                  <c:v>234</c:v>
                </c:pt>
              </c:numCache>
            </c:numRef>
          </c:val>
          <c:extLst>
            <c:ext xmlns:c16="http://schemas.microsoft.com/office/drawing/2014/chart" uri="{C3380CC4-5D6E-409C-BE32-E72D297353CC}">
              <c16:uniqueId val="{00000002-8EA4-B541-8A07-352445B5A2AD}"/>
            </c:ext>
          </c:extLst>
        </c:ser>
        <c:ser>
          <c:idx val="3"/>
          <c:order val="3"/>
          <c:tx>
            <c:strRef>
              <c:f>INTERN.COM!$B$37</c:f>
              <c:strCache>
                <c:ptCount val="1"/>
                <c:pt idx="0">
                  <c:v>35–45 yrs</c:v>
                </c:pt>
              </c:strCache>
            </c:strRef>
          </c:tx>
          <c:spPr>
            <a:solidFill>
              <a:schemeClr val="accent4"/>
            </a:solidFill>
            <a:ln>
              <a:noFill/>
            </a:ln>
            <a:effectLst/>
          </c:spPr>
          <c:invertIfNegative val="0"/>
          <c:cat>
            <c:numRef>
              <c:f>INTERN.COM!$D$9:$X$9</c:f>
              <c:numCache>
                <c:formatCode>#####0</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INTERN.COM!$D$37:$X$37</c:f>
              <c:numCache>
                <c:formatCode>###########0</c:formatCode>
                <c:ptCount val="21"/>
                <c:pt idx="0">
                  <c:v>27</c:v>
                </c:pt>
                <c:pt idx="1">
                  <c:v>42</c:v>
                </c:pt>
                <c:pt idx="2">
                  <c:v>33</c:v>
                </c:pt>
                <c:pt idx="3">
                  <c:v>33</c:v>
                </c:pt>
                <c:pt idx="4">
                  <c:v>39</c:v>
                </c:pt>
                <c:pt idx="5">
                  <c:v>42</c:v>
                </c:pt>
                <c:pt idx="6">
                  <c:v>102</c:v>
                </c:pt>
                <c:pt idx="7">
                  <c:v>126</c:v>
                </c:pt>
                <c:pt idx="8">
                  <c:v>141</c:v>
                </c:pt>
                <c:pt idx="9">
                  <c:v>123</c:v>
                </c:pt>
                <c:pt idx="10">
                  <c:v>156</c:v>
                </c:pt>
                <c:pt idx="11">
                  <c:v>159</c:v>
                </c:pt>
                <c:pt idx="12">
                  <c:v>156</c:v>
                </c:pt>
                <c:pt idx="13">
                  <c:v>168</c:v>
                </c:pt>
                <c:pt idx="14">
                  <c:v>168</c:v>
                </c:pt>
                <c:pt idx="15">
                  <c:v>195</c:v>
                </c:pt>
                <c:pt idx="16">
                  <c:v>228</c:v>
                </c:pt>
                <c:pt idx="17">
                  <c:v>249</c:v>
                </c:pt>
                <c:pt idx="18">
                  <c:v>225</c:v>
                </c:pt>
                <c:pt idx="19">
                  <c:v>234</c:v>
                </c:pt>
                <c:pt idx="20">
                  <c:v>183</c:v>
                </c:pt>
              </c:numCache>
            </c:numRef>
          </c:val>
          <c:extLst>
            <c:ext xmlns:c16="http://schemas.microsoft.com/office/drawing/2014/chart" uri="{C3380CC4-5D6E-409C-BE32-E72D297353CC}">
              <c16:uniqueId val="{00000003-8EA4-B541-8A07-352445B5A2AD}"/>
            </c:ext>
          </c:extLst>
        </c:ser>
        <c:ser>
          <c:idx val="4"/>
          <c:order val="4"/>
          <c:tx>
            <c:strRef>
              <c:f>INTERN.COM!$B$38</c:f>
              <c:strCache>
                <c:ptCount val="1"/>
                <c:pt idx="0">
                  <c:v>45+ yrs</c:v>
                </c:pt>
              </c:strCache>
            </c:strRef>
          </c:tx>
          <c:spPr>
            <a:solidFill>
              <a:schemeClr val="accent5"/>
            </a:solidFill>
            <a:ln>
              <a:noFill/>
            </a:ln>
            <a:effectLst/>
          </c:spPr>
          <c:invertIfNegative val="0"/>
          <c:cat>
            <c:numRef>
              <c:f>INTERN.COM!$D$9:$X$9</c:f>
              <c:numCache>
                <c:formatCode>#####0</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INTERN.COM!$D$38:$X$38</c:f>
              <c:numCache>
                <c:formatCode>###########0</c:formatCode>
                <c:ptCount val="21"/>
                <c:pt idx="0">
                  <c:v>6</c:v>
                </c:pt>
                <c:pt idx="1">
                  <c:v>3</c:v>
                </c:pt>
                <c:pt idx="2">
                  <c:v>6</c:v>
                </c:pt>
                <c:pt idx="3">
                  <c:v>9</c:v>
                </c:pt>
                <c:pt idx="4">
                  <c:v>6</c:v>
                </c:pt>
                <c:pt idx="5">
                  <c:v>6</c:v>
                </c:pt>
                <c:pt idx="6">
                  <c:v>24</c:v>
                </c:pt>
                <c:pt idx="7">
                  <c:v>18</c:v>
                </c:pt>
                <c:pt idx="8">
                  <c:v>30</c:v>
                </c:pt>
                <c:pt idx="9">
                  <c:v>24</c:v>
                </c:pt>
                <c:pt idx="10">
                  <c:v>21</c:v>
                </c:pt>
                <c:pt idx="11">
                  <c:v>18</c:v>
                </c:pt>
                <c:pt idx="12">
                  <c:v>21</c:v>
                </c:pt>
                <c:pt idx="13">
                  <c:v>27</c:v>
                </c:pt>
                <c:pt idx="14">
                  <c:v>30</c:v>
                </c:pt>
                <c:pt idx="15">
                  <c:v>27</c:v>
                </c:pt>
                <c:pt idx="16">
                  <c:v>33</c:v>
                </c:pt>
                <c:pt idx="17">
                  <c:v>45</c:v>
                </c:pt>
                <c:pt idx="18">
                  <c:v>24</c:v>
                </c:pt>
                <c:pt idx="19">
                  <c:v>33</c:v>
                </c:pt>
                <c:pt idx="20">
                  <c:v>36</c:v>
                </c:pt>
              </c:numCache>
            </c:numRef>
          </c:val>
          <c:extLst>
            <c:ext xmlns:c16="http://schemas.microsoft.com/office/drawing/2014/chart" uri="{C3380CC4-5D6E-409C-BE32-E72D297353CC}">
              <c16:uniqueId val="{00000004-8EA4-B541-8A07-352445B5A2AD}"/>
            </c:ext>
          </c:extLst>
        </c:ser>
        <c:dLbls>
          <c:showLegendKey val="0"/>
          <c:showVal val="0"/>
          <c:showCatName val="0"/>
          <c:showSerName val="0"/>
          <c:showPercent val="0"/>
          <c:showBubbleSize val="0"/>
        </c:dLbls>
        <c:gapWidth val="150"/>
        <c:overlap val="100"/>
        <c:axId val="797981712"/>
        <c:axId val="797976792"/>
      </c:barChart>
      <c:catAx>
        <c:axId val="797981712"/>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7976792"/>
        <c:crosses val="autoZero"/>
        <c:auto val="1"/>
        <c:lblAlgn val="ctr"/>
        <c:lblOffset val="100"/>
        <c:noMultiLvlLbl val="0"/>
      </c:catAx>
      <c:valAx>
        <c:axId val="79797679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79817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en-US" sz="1400" b="1"/>
              <a:t>First-year i</a:t>
            </a:r>
            <a:r>
              <a:rPr lang="en-US" altLang="zh-CN" sz="1400" b="1"/>
              <a:t>nternational</a:t>
            </a:r>
            <a:r>
              <a:rPr lang="en-US" sz="1400" b="1"/>
              <a:t> doctoral students</a:t>
            </a:r>
            <a:br>
              <a:rPr lang="en-US" sz="1400" b="1"/>
            </a:br>
            <a:r>
              <a:rPr lang="en-US" sz="1400" b="1"/>
              <a:t>by prior activity </a:t>
            </a:r>
          </a:p>
        </c:rich>
      </c:tx>
      <c:layout>
        <c:manualLayout>
          <c:xMode val="edge"/>
          <c:yMode val="edge"/>
          <c:x val="0.12663650185600336"/>
          <c:y val="2.9978586723768737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INTERN.COM!$B$69</c:f>
              <c:strCache>
                <c:ptCount val="1"/>
                <c:pt idx="0">
                  <c:v>Employed or Self-employed</c:v>
                </c:pt>
              </c:strCache>
            </c:strRef>
          </c:tx>
          <c:spPr>
            <a:solidFill>
              <a:schemeClr val="accent1"/>
            </a:solidFill>
            <a:ln>
              <a:noFill/>
            </a:ln>
            <a:effectLst/>
          </c:spPr>
          <c:invertIfNegative val="0"/>
          <c:cat>
            <c:numRef>
              <c:f>INTERN.COM!$D$9:$X$9</c:f>
              <c:numCache>
                <c:formatCode>#####0</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INTERN.COM!$D$69:$X$69</c:f>
              <c:numCache>
                <c:formatCode>###########0</c:formatCode>
                <c:ptCount val="21"/>
                <c:pt idx="0">
                  <c:v>18</c:v>
                </c:pt>
                <c:pt idx="1">
                  <c:v>27</c:v>
                </c:pt>
                <c:pt idx="2">
                  <c:v>15</c:v>
                </c:pt>
                <c:pt idx="3">
                  <c:v>30</c:v>
                </c:pt>
                <c:pt idx="4">
                  <c:v>30</c:v>
                </c:pt>
                <c:pt idx="5">
                  <c:v>54</c:v>
                </c:pt>
                <c:pt idx="6">
                  <c:v>54</c:v>
                </c:pt>
                <c:pt idx="7">
                  <c:v>75</c:v>
                </c:pt>
                <c:pt idx="8">
                  <c:v>69</c:v>
                </c:pt>
                <c:pt idx="9">
                  <c:v>78</c:v>
                </c:pt>
                <c:pt idx="10">
                  <c:v>96</c:v>
                </c:pt>
                <c:pt idx="11">
                  <c:v>105</c:v>
                </c:pt>
                <c:pt idx="12">
                  <c:v>87</c:v>
                </c:pt>
                <c:pt idx="13">
                  <c:v>90</c:v>
                </c:pt>
                <c:pt idx="14">
                  <c:v>81</c:v>
                </c:pt>
                <c:pt idx="15">
                  <c:v>105</c:v>
                </c:pt>
                <c:pt idx="16">
                  <c:v>99</c:v>
                </c:pt>
                <c:pt idx="17">
                  <c:v>102</c:v>
                </c:pt>
                <c:pt idx="18">
                  <c:v>123</c:v>
                </c:pt>
                <c:pt idx="19">
                  <c:v>165</c:v>
                </c:pt>
                <c:pt idx="20">
                  <c:v>159</c:v>
                </c:pt>
              </c:numCache>
            </c:numRef>
          </c:val>
          <c:extLst>
            <c:ext xmlns:c16="http://schemas.microsoft.com/office/drawing/2014/chart" uri="{C3380CC4-5D6E-409C-BE32-E72D297353CC}">
              <c16:uniqueId val="{00000000-6995-4941-B1EF-5C91E6D47196}"/>
            </c:ext>
          </c:extLst>
        </c:ser>
        <c:ser>
          <c:idx val="1"/>
          <c:order val="1"/>
          <c:tx>
            <c:strRef>
              <c:f>INTERN.COM!$B$70</c:f>
              <c:strCache>
                <c:ptCount val="1"/>
                <c:pt idx="0">
                  <c:v>House-person or retired</c:v>
                </c:pt>
              </c:strCache>
            </c:strRef>
          </c:tx>
          <c:spPr>
            <a:solidFill>
              <a:schemeClr val="accent2"/>
            </a:solidFill>
            <a:ln>
              <a:noFill/>
            </a:ln>
            <a:effectLst/>
          </c:spPr>
          <c:invertIfNegative val="0"/>
          <c:cat>
            <c:numRef>
              <c:f>INTERN.COM!$D$9:$X$9</c:f>
              <c:numCache>
                <c:formatCode>#####0</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INTERN.COM!$D$70:$X$70</c:f>
              <c:numCache>
                <c:formatCode>###########0</c:formatCode>
                <c:ptCount val="21"/>
                <c:pt idx="0">
                  <c:v>0</c:v>
                </c:pt>
                <c:pt idx="1">
                  <c:v>0</c:v>
                </c:pt>
                <c:pt idx="2">
                  <c:v>0</c:v>
                </c:pt>
                <c:pt idx="3">
                  <c:v>0</c:v>
                </c:pt>
                <c:pt idx="4">
                  <c:v>0</c:v>
                </c:pt>
                <c:pt idx="5">
                  <c:v>3</c:v>
                </c:pt>
                <c:pt idx="6">
                  <c:v>0</c:v>
                </c:pt>
                <c:pt idx="7">
                  <c:v>0</c:v>
                </c:pt>
                <c:pt idx="8">
                  <c:v>0</c:v>
                </c:pt>
                <c:pt idx="9">
                  <c:v>0</c:v>
                </c:pt>
                <c:pt idx="10">
                  <c:v>0</c:v>
                </c:pt>
                <c:pt idx="11">
                  <c:v>3</c:v>
                </c:pt>
                <c:pt idx="12">
                  <c:v>0</c:v>
                </c:pt>
                <c:pt idx="13">
                  <c:v>6</c:v>
                </c:pt>
                <c:pt idx="14">
                  <c:v>6</c:v>
                </c:pt>
                <c:pt idx="15">
                  <c:v>3</c:v>
                </c:pt>
                <c:pt idx="16">
                  <c:v>6</c:v>
                </c:pt>
                <c:pt idx="17">
                  <c:v>6</c:v>
                </c:pt>
                <c:pt idx="18">
                  <c:v>6</c:v>
                </c:pt>
                <c:pt idx="19">
                  <c:v>3</c:v>
                </c:pt>
                <c:pt idx="20">
                  <c:v>9</c:v>
                </c:pt>
              </c:numCache>
            </c:numRef>
          </c:val>
          <c:extLst>
            <c:ext xmlns:c16="http://schemas.microsoft.com/office/drawing/2014/chart" uri="{C3380CC4-5D6E-409C-BE32-E72D297353CC}">
              <c16:uniqueId val="{00000001-6995-4941-B1EF-5C91E6D47196}"/>
            </c:ext>
          </c:extLst>
        </c:ser>
        <c:ser>
          <c:idx val="2"/>
          <c:order val="2"/>
          <c:tx>
            <c:strRef>
              <c:f>INTERN.COM!$B$71</c:f>
              <c:strCache>
                <c:ptCount val="1"/>
                <c:pt idx="0">
                  <c:v>Non-employed or beneficiary</c:v>
                </c:pt>
              </c:strCache>
            </c:strRef>
          </c:tx>
          <c:spPr>
            <a:solidFill>
              <a:schemeClr val="accent3"/>
            </a:solidFill>
            <a:ln>
              <a:noFill/>
            </a:ln>
            <a:effectLst/>
          </c:spPr>
          <c:invertIfNegative val="0"/>
          <c:cat>
            <c:numRef>
              <c:f>INTERN.COM!$D$9:$X$9</c:f>
              <c:numCache>
                <c:formatCode>#####0</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INTERN.COM!$D$71:$X$71</c:f>
              <c:numCache>
                <c:formatCode>###########0</c:formatCode>
                <c:ptCount val="21"/>
                <c:pt idx="0">
                  <c:v>0</c:v>
                </c:pt>
                <c:pt idx="1">
                  <c:v>6</c:v>
                </c:pt>
                <c:pt idx="2">
                  <c:v>0</c:v>
                </c:pt>
                <c:pt idx="3">
                  <c:v>6</c:v>
                </c:pt>
                <c:pt idx="4">
                  <c:v>3</c:v>
                </c:pt>
                <c:pt idx="5">
                  <c:v>6</c:v>
                </c:pt>
                <c:pt idx="6">
                  <c:v>6</c:v>
                </c:pt>
                <c:pt idx="7">
                  <c:v>6</c:v>
                </c:pt>
                <c:pt idx="8">
                  <c:v>3</c:v>
                </c:pt>
                <c:pt idx="9">
                  <c:v>9</c:v>
                </c:pt>
                <c:pt idx="10">
                  <c:v>9</c:v>
                </c:pt>
                <c:pt idx="11">
                  <c:v>12</c:v>
                </c:pt>
                <c:pt idx="12">
                  <c:v>12</c:v>
                </c:pt>
                <c:pt idx="13">
                  <c:v>9</c:v>
                </c:pt>
                <c:pt idx="14">
                  <c:v>21</c:v>
                </c:pt>
                <c:pt idx="15">
                  <c:v>21</c:v>
                </c:pt>
                <c:pt idx="16">
                  <c:v>24</c:v>
                </c:pt>
                <c:pt idx="17">
                  <c:v>24</c:v>
                </c:pt>
                <c:pt idx="18">
                  <c:v>18</c:v>
                </c:pt>
                <c:pt idx="19">
                  <c:v>27</c:v>
                </c:pt>
                <c:pt idx="20">
                  <c:v>18</c:v>
                </c:pt>
              </c:numCache>
            </c:numRef>
          </c:val>
          <c:extLst>
            <c:ext xmlns:c16="http://schemas.microsoft.com/office/drawing/2014/chart" uri="{C3380CC4-5D6E-409C-BE32-E72D297353CC}">
              <c16:uniqueId val="{00000002-6995-4941-B1EF-5C91E6D47196}"/>
            </c:ext>
          </c:extLst>
        </c:ser>
        <c:ser>
          <c:idx val="4"/>
          <c:order val="3"/>
          <c:tx>
            <c:strRef>
              <c:f>INTERN.COM!$B$73</c:f>
              <c:strCache>
                <c:ptCount val="1"/>
                <c:pt idx="0">
                  <c:v>Tertiary</c:v>
                </c:pt>
              </c:strCache>
            </c:strRef>
          </c:tx>
          <c:spPr>
            <a:solidFill>
              <a:schemeClr val="accent5"/>
            </a:solidFill>
            <a:ln>
              <a:noFill/>
            </a:ln>
            <a:effectLst/>
          </c:spPr>
          <c:invertIfNegative val="0"/>
          <c:cat>
            <c:numRef>
              <c:f>INTERN.COM!$D$9:$X$9</c:f>
              <c:numCache>
                <c:formatCode>#####0</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INTERN.COM!$D$73:$X$73</c:f>
              <c:numCache>
                <c:formatCode>###########0</c:formatCode>
                <c:ptCount val="21"/>
                <c:pt idx="0">
                  <c:v>18</c:v>
                </c:pt>
                <c:pt idx="1">
                  <c:v>18</c:v>
                </c:pt>
                <c:pt idx="2">
                  <c:v>24</c:v>
                </c:pt>
                <c:pt idx="3">
                  <c:v>27</c:v>
                </c:pt>
                <c:pt idx="4">
                  <c:v>42</c:v>
                </c:pt>
                <c:pt idx="5">
                  <c:v>30</c:v>
                </c:pt>
                <c:pt idx="6">
                  <c:v>75</c:v>
                </c:pt>
                <c:pt idx="7">
                  <c:v>57</c:v>
                </c:pt>
                <c:pt idx="8">
                  <c:v>63</c:v>
                </c:pt>
                <c:pt idx="9">
                  <c:v>102</c:v>
                </c:pt>
                <c:pt idx="10">
                  <c:v>108</c:v>
                </c:pt>
                <c:pt idx="11">
                  <c:v>102</c:v>
                </c:pt>
                <c:pt idx="12">
                  <c:v>117</c:v>
                </c:pt>
                <c:pt idx="13">
                  <c:v>108</c:v>
                </c:pt>
                <c:pt idx="14">
                  <c:v>126</c:v>
                </c:pt>
                <c:pt idx="15">
                  <c:v>111</c:v>
                </c:pt>
                <c:pt idx="16">
                  <c:v>117</c:v>
                </c:pt>
                <c:pt idx="17">
                  <c:v>153</c:v>
                </c:pt>
                <c:pt idx="18">
                  <c:v>168</c:v>
                </c:pt>
                <c:pt idx="19">
                  <c:v>183</c:v>
                </c:pt>
                <c:pt idx="20">
                  <c:v>156</c:v>
                </c:pt>
              </c:numCache>
            </c:numRef>
          </c:val>
          <c:extLst>
            <c:ext xmlns:c16="http://schemas.microsoft.com/office/drawing/2014/chart" uri="{C3380CC4-5D6E-409C-BE32-E72D297353CC}">
              <c16:uniqueId val="{00000004-6995-4941-B1EF-5C91E6D47196}"/>
            </c:ext>
          </c:extLst>
        </c:ser>
        <c:ser>
          <c:idx val="5"/>
          <c:order val="4"/>
          <c:tx>
            <c:strRef>
              <c:f>INTERN.COM!$B$74</c:f>
              <c:strCache>
                <c:ptCount val="1"/>
                <c:pt idx="0">
                  <c:v>Unknown</c:v>
                </c:pt>
              </c:strCache>
            </c:strRef>
          </c:tx>
          <c:spPr>
            <a:solidFill>
              <a:schemeClr val="accent6"/>
            </a:solidFill>
            <a:ln>
              <a:noFill/>
            </a:ln>
            <a:effectLst/>
          </c:spPr>
          <c:invertIfNegative val="0"/>
          <c:cat>
            <c:numRef>
              <c:f>INTERN.COM!$D$9:$X$9</c:f>
              <c:numCache>
                <c:formatCode>#####0</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INTERN.COM!$D$74:$X$74</c:f>
              <c:numCache>
                <c:formatCode>###########0</c:formatCode>
                <c:ptCount val="21"/>
                <c:pt idx="0">
                  <c:v>21</c:v>
                </c:pt>
                <c:pt idx="1">
                  <c:v>30</c:v>
                </c:pt>
                <c:pt idx="2">
                  <c:v>12</c:v>
                </c:pt>
                <c:pt idx="3">
                  <c:v>9</c:v>
                </c:pt>
                <c:pt idx="4">
                  <c:v>15</c:v>
                </c:pt>
                <c:pt idx="5">
                  <c:v>21</c:v>
                </c:pt>
                <c:pt idx="6">
                  <c:v>6</c:v>
                </c:pt>
                <c:pt idx="7">
                  <c:v>6</c:v>
                </c:pt>
                <c:pt idx="8">
                  <c:v>0</c:v>
                </c:pt>
                <c:pt idx="9">
                  <c:v>0</c:v>
                </c:pt>
                <c:pt idx="10">
                  <c:v>0</c:v>
                </c:pt>
                <c:pt idx="11">
                  <c:v>0</c:v>
                </c:pt>
                <c:pt idx="12">
                  <c:v>21</c:v>
                </c:pt>
                <c:pt idx="13">
                  <c:v>0</c:v>
                </c:pt>
                <c:pt idx="14">
                  <c:v>3</c:v>
                </c:pt>
                <c:pt idx="15">
                  <c:v>9</c:v>
                </c:pt>
                <c:pt idx="16">
                  <c:v>30</c:v>
                </c:pt>
                <c:pt idx="17">
                  <c:v>51</c:v>
                </c:pt>
                <c:pt idx="18">
                  <c:v>0</c:v>
                </c:pt>
                <c:pt idx="19">
                  <c:v>0</c:v>
                </c:pt>
                <c:pt idx="20">
                  <c:v>0</c:v>
                </c:pt>
              </c:numCache>
            </c:numRef>
          </c:val>
          <c:extLst>
            <c:ext xmlns:c16="http://schemas.microsoft.com/office/drawing/2014/chart" uri="{C3380CC4-5D6E-409C-BE32-E72D297353CC}">
              <c16:uniqueId val="{00000005-6995-4941-B1EF-5C91E6D47196}"/>
            </c:ext>
          </c:extLst>
        </c:ser>
        <c:ser>
          <c:idx val="3"/>
          <c:order val="5"/>
          <c:tx>
            <c:strRef>
              <c:f>INTERN.COM!$B$72</c:f>
              <c:strCache>
                <c:ptCount val="1"/>
                <c:pt idx="0">
                  <c:v>Overseas</c:v>
                </c:pt>
              </c:strCache>
            </c:strRef>
          </c:tx>
          <c:spPr>
            <a:solidFill>
              <a:schemeClr val="accent4"/>
            </a:solidFill>
            <a:ln>
              <a:noFill/>
            </a:ln>
            <a:effectLst/>
          </c:spPr>
          <c:invertIfNegative val="0"/>
          <c:cat>
            <c:numRef>
              <c:f>INTERN.COM!$D$9:$X$9</c:f>
              <c:numCache>
                <c:formatCode>#####0</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INTERN.COM!$D$72:$X$72</c:f>
              <c:numCache>
                <c:formatCode>###########0</c:formatCode>
                <c:ptCount val="21"/>
                <c:pt idx="0">
                  <c:v>27</c:v>
                </c:pt>
                <c:pt idx="1">
                  <c:v>39</c:v>
                </c:pt>
                <c:pt idx="2">
                  <c:v>54</c:v>
                </c:pt>
                <c:pt idx="3">
                  <c:v>96</c:v>
                </c:pt>
                <c:pt idx="4">
                  <c:v>132</c:v>
                </c:pt>
                <c:pt idx="5">
                  <c:v>111</c:v>
                </c:pt>
                <c:pt idx="6">
                  <c:v>378</c:v>
                </c:pt>
                <c:pt idx="7">
                  <c:v>441</c:v>
                </c:pt>
                <c:pt idx="8">
                  <c:v>498</c:v>
                </c:pt>
                <c:pt idx="9">
                  <c:v>552</c:v>
                </c:pt>
                <c:pt idx="10">
                  <c:v>621</c:v>
                </c:pt>
                <c:pt idx="11">
                  <c:v>552</c:v>
                </c:pt>
                <c:pt idx="12">
                  <c:v>552</c:v>
                </c:pt>
                <c:pt idx="13">
                  <c:v>699</c:v>
                </c:pt>
                <c:pt idx="14">
                  <c:v>765</c:v>
                </c:pt>
                <c:pt idx="15">
                  <c:v>774</c:v>
                </c:pt>
                <c:pt idx="16">
                  <c:v>921</c:v>
                </c:pt>
                <c:pt idx="17">
                  <c:v>882</c:v>
                </c:pt>
                <c:pt idx="18">
                  <c:v>831</c:v>
                </c:pt>
                <c:pt idx="19">
                  <c:v>729</c:v>
                </c:pt>
                <c:pt idx="20">
                  <c:v>507</c:v>
                </c:pt>
              </c:numCache>
            </c:numRef>
          </c:val>
          <c:extLst>
            <c:ext xmlns:c16="http://schemas.microsoft.com/office/drawing/2014/chart" uri="{C3380CC4-5D6E-409C-BE32-E72D297353CC}">
              <c16:uniqueId val="{00000003-6995-4941-B1EF-5C91E6D47196}"/>
            </c:ext>
          </c:extLst>
        </c:ser>
        <c:dLbls>
          <c:showLegendKey val="0"/>
          <c:showVal val="0"/>
          <c:showCatName val="0"/>
          <c:showSerName val="0"/>
          <c:showPercent val="0"/>
          <c:showBubbleSize val="0"/>
        </c:dLbls>
        <c:gapWidth val="150"/>
        <c:overlap val="100"/>
        <c:axId val="798745352"/>
        <c:axId val="798737480"/>
      </c:barChart>
      <c:catAx>
        <c:axId val="798745352"/>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8737480"/>
        <c:crosses val="autoZero"/>
        <c:auto val="1"/>
        <c:lblAlgn val="ctr"/>
        <c:lblOffset val="100"/>
        <c:noMultiLvlLbl val="0"/>
      </c:catAx>
      <c:valAx>
        <c:axId val="79873748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87453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NZ" b="1"/>
              <a:t>Country of origin for first-year international doctoral</a:t>
            </a:r>
            <a:r>
              <a:rPr lang="en-NZ" b="1" baseline="0"/>
              <a:t> students (2000</a:t>
            </a:r>
            <a:r>
              <a:rPr lang="mi-NZ" sz="1400" b="1" i="0" u="none" strike="noStrike" baseline="0">
                <a:effectLst/>
              </a:rPr>
              <a:t>–</a:t>
            </a:r>
            <a:r>
              <a:rPr lang="en-NZ" b="1" baseline="0"/>
              <a:t>2020)</a:t>
            </a:r>
            <a:endParaRPr lang="en-NZ"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areaChart>
        <c:grouping val="stacked"/>
        <c:varyColors val="0"/>
        <c:ser>
          <c:idx val="0"/>
          <c:order val="0"/>
          <c:tx>
            <c:strRef>
              <c:f>INTERN.COM!$B$20</c:f>
              <c:strCache>
                <c:ptCount val="1"/>
                <c:pt idx="0">
                  <c:v>Africa</c:v>
                </c:pt>
              </c:strCache>
            </c:strRef>
          </c:tx>
          <c:spPr>
            <a:solidFill>
              <a:schemeClr val="accent1"/>
            </a:solidFill>
            <a:ln>
              <a:noFill/>
            </a:ln>
            <a:effectLst/>
          </c:spPr>
          <c:cat>
            <c:numRef>
              <c:f>INTERN.COM!$D$9:$X$9</c:f>
              <c:numCache>
                <c:formatCode>#####0</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INTERN.COM!$D$20:$X$20</c:f>
              <c:numCache>
                <c:formatCode>###########0</c:formatCode>
                <c:ptCount val="21"/>
                <c:pt idx="0">
                  <c:v>3</c:v>
                </c:pt>
                <c:pt idx="1">
                  <c:v>6</c:v>
                </c:pt>
                <c:pt idx="2">
                  <c:v>0</c:v>
                </c:pt>
                <c:pt idx="3">
                  <c:v>3</c:v>
                </c:pt>
                <c:pt idx="4">
                  <c:v>3</c:v>
                </c:pt>
                <c:pt idx="5">
                  <c:v>3</c:v>
                </c:pt>
                <c:pt idx="6">
                  <c:v>24</c:v>
                </c:pt>
                <c:pt idx="7">
                  <c:v>24</c:v>
                </c:pt>
                <c:pt idx="8">
                  <c:v>33</c:v>
                </c:pt>
                <c:pt idx="9">
                  <c:v>36</c:v>
                </c:pt>
                <c:pt idx="10">
                  <c:v>33</c:v>
                </c:pt>
                <c:pt idx="11">
                  <c:v>30</c:v>
                </c:pt>
                <c:pt idx="12">
                  <c:v>39</c:v>
                </c:pt>
                <c:pt idx="13">
                  <c:v>33</c:v>
                </c:pt>
                <c:pt idx="14">
                  <c:v>57</c:v>
                </c:pt>
                <c:pt idx="15">
                  <c:v>72</c:v>
                </c:pt>
                <c:pt idx="16">
                  <c:v>78</c:v>
                </c:pt>
                <c:pt idx="17">
                  <c:v>87</c:v>
                </c:pt>
                <c:pt idx="18">
                  <c:v>69</c:v>
                </c:pt>
                <c:pt idx="19">
                  <c:v>72</c:v>
                </c:pt>
                <c:pt idx="20">
                  <c:v>54</c:v>
                </c:pt>
              </c:numCache>
            </c:numRef>
          </c:val>
          <c:extLst>
            <c:ext xmlns:c16="http://schemas.microsoft.com/office/drawing/2014/chart" uri="{C3380CC4-5D6E-409C-BE32-E72D297353CC}">
              <c16:uniqueId val="{00000000-D1AD-4618-A824-C649DEACB0FE}"/>
            </c:ext>
          </c:extLst>
        </c:ser>
        <c:ser>
          <c:idx val="1"/>
          <c:order val="1"/>
          <c:tx>
            <c:strRef>
              <c:f>INTERN.COM!$B$21</c:f>
              <c:strCache>
                <c:ptCount val="1"/>
                <c:pt idx="0">
                  <c:v>Asia: China</c:v>
                </c:pt>
              </c:strCache>
            </c:strRef>
          </c:tx>
          <c:spPr>
            <a:solidFill>
              <a:schemeClr val="accent2"/>
            </a:solidFill>
            <a:ln>
              <a:noFill/>
            </a:ln>
            <a:effectLst/>
          </c:spPr>
          <c:dLbls>
            <c:dLbl>
              <c:idx val="0"/>
              <c:layout>
                <c:manualLayout>
                  <c:x val="0.32159741911740503"/>
                  <c:y val="-5.758181010697877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D-D1AD-4618-A824-C649DEACB0F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INTERN.COM!$D$9:$X$9</c:f>
              <c:numCache>
                <c:formatCode>#####0</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INTERN.COM!$D$21:$X$21</c:f>
              <c:numCache>
                <c:formatCode>###########0</c:formatCode>
                <c:ptCount val="21"/>
                <c:pt idx="0">
                  <c:v>0</c:v>
                </c:pt>
                <c:pt idx="1">
                  <c:v>0</c:v>
                </c:pt>
                <c:pt idx="2">
                  <c:v>6</c:v>
                </c:pt>
                <c:pt idx="3">
                  <c:v>6</c:v>
                </c:pt>
                <c:pt idx="4">
                  <c:v>9</c:v>
                </c:pt>
                <c:pt idx="5">
                  <c:v>18</c:v>
                </c:pt>
                <c:pt idx="6">
                  <c:v>39</c:v>
                </c:pt>
                <c:pt idx="7">
                  <c:v>48</c:v>
                </c:pt>
                <c:pt idx="8">
                  <c:v>45</c:v>
                </c:pt>
                <c:pt idx="9">
                  <c:v>57</c:v>
                </c:pt>
                <c:pt idx="10">
                  <c:v>78</c:v>
                </c:pt>
                <c:pt idx="11">
                  <c:v>81</c:v>
                </c:pt>
                <c:pt idx="12">
                  <c:v>96</c:v>
                </c:pt>
                <c:pt idx="13">
                  <c:v>135</c:v>
                </c:pt>
                <c:pt idx="14">
                  <c:v>186</c:v>
                </c:pt>
                <c:pt idx="15">
                  <c:v>156</c:v>
                </c:pt>
                <c:pt idx="16">
                  <c:v>213</c:v>
                </c:pt>
                <c:pt idx="17">
                  <c:v>213</c:v>
                </c:pt>
                <c:pt idx="18">
                  <c:v>237</c:v>
                </c:pt>
                <c:pt idx="19">
                  <c:v>234</c:v>
                </c:pt>
                <c:pt idx="20">
                  <c:v>183</c:v>
                </c:pt>
              </c:numCache>
            </c:numRef>
          </c:val>
          <c:extLst>
            <c:ext xmlns:c16="http://schemas.microsoft.com/office/drawing/2014/chart" uri="{C3380CC4-5D6E-409C-BE32-E72D297353CC}">
              <c16:uniqueId val="{00000001-D1AD-4618-A824-C649DEACB0FE}"/>
            </c:ext>
          </c:extLst>
        </c:ser>
        <c:ser>
          <c:idx val="2"/>
          <c:order val="2"/>
          <c:tx>
            <c:strRef>
              <c:f>INTERN.COM!$B$22</c:f>
              <c:strCache>
                <c:ptCount val="1"/>
                <c:pt idx="0">
                  <c:v>Asia: India</c:v>
                </c:pt>
              </c:strCache>
            </c:strRef>
          </c:tx>
          <c:spPr>
            <a:solidFill>
              <a:schemeClr val="accent3"/>
            </a:solidFill>
            <a:ln>
              <a:noFill/>
            </a:ln>
            <a:effectLst/>
          </c:spPr>
          <c:dLbls>
            <c:dLbl>
              <c:idx val="0"/>
              <c:layout>
                <c:manualLayout>
                  <c:x val="0.32278852066969171"/>
                  <c:y val="-9.8711674469106295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1-D1AD-4618-A824-C649DEACB0F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INTERN.COM!$D$9:$X$9</c:f>
              <c:numCache>
                <c:formatCode>#####0</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INTERN.COM!$D$22:$X$22</c:f>
              <c:numCache>
                <c:formatCode>###########0</c:formatCode>
                <c:ptCount val="21"/>
                <c:pt idx="0">
                  <c:v>6</c:v>
                </c:pt>
                <c:pt idx="1">
                  <c:v>9</c:v>
                </c:pt>
                <c:pt idx="2">
                  <c:v>0</c:v>
                </c:pt>
                <c:pt idx="3">
                  <c:v>6</c:v>
                </c:pt>
                <c:pt idx="4">
                  <c:v>9</c:v>
                </c:pt>
                <c:pt idx="5">
                  <c:v>6</c:v>
                </c:pt>
                <c:pt idx="6">
                  <c:v>48</c:v>
                </c:pt>
                <c:pt idx="7">
                  <c:v>54</c:v>
                </c:pt>
                <c:pt idx="8">
                  <c:v>54</c:v>
                </c:pt>
                <c:pt idx="9">
                  <c:v>51</c:v>
                </c:pt>
                <c:pt idx="10">
                  <c:v>78</c:v>
                </c:pt>
                <c:pt idx="11">
                  <c:v>57</c:v>
                </c:pt>
                <c:pt idx="12">
                  <c:v>66</c:v>
                </c:pt>
                <c:pt idx="13">
                  <c:v>87</c:v>
                </c:pt>
                <c:pt idx="14">
                  <c:v>84</c:v>
                </c:pt>
                <c:pt idx="15">
                  <c:v>102</c:v>
                </c:pt>
                <c:pt idx="16">
                  <c:v>123</c:v>
                </c:pt>
                <c:pt idx="17">
                  <c:v>105</c:v>
                </c:pt>
                <c:pt idx="18">
                  <c:v>111</c:v>
                </c:pt>
                <c:pt idx="19">
                  <c:v>117</c:v>
                </c:pt>
                <c:pt idx="20">
                  <c:v>81</c:v>
                </c:pt>
              </c:numCache>
            </c:numRef>
          </c:val>
          <c:extLst>
            <c:ext xmlns:c16="http://schemas.microsoft.com/office/drawing/2014/chart" uri="{C3380CC4-5D6E-409C-BE32-E72D297353CC}">
              <c16:uniqueId val="{00000002-D1AD-4618-A824-C649DEACB0FE}"/>
            </c:ext>
          </c:extLst>
        </c:ser>
        <c:ser>
          <c:idx val="3"/>
          <c:order val="3"/>
          <c:tx>
            <c:strRef>
              <c:f>INTERN.COM!$B$23</c:f>
              <c:strCache>
                <c:ptCount val="1"/>
                <c:pt idx="0">
                  <c:v>Asia: Malaysia</c:v>
                </c:pt>
              </c:strCache>
            </c:strRef>
          </c:tx>
          <c:spPr>
            <a:solidFill>
              <a:schemeClr val="accent4"/>
            </a:solidFill>
            <a:ln>
              <a:noFill/>
            </a:ln>
            <a:effectLst/>
          </c:spPr>
          <c:cat>
            <c:numRef>
              <c:f>INTERN.COM!$D$9:$X$9</c:f>
              <c:numCache>
                <c:formatCode>#####0</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INTERN.COM!$D$23:$X$23</c:f>
              <c:numCache>
                <c:formatCode>###########0</c:formatCode>
                <c:ptCount val="21"/>
                <c:pt idx="0">
                  <c:v>0</c:v>
                </c:pt>
                <c:pt idx="1">
                  <c:v>9</c:v>
                </c:pt>
                <c:pt idx="2">
                  <c:v>12</c:v>
                </c:pt>
                <c:pt idx="3">
                  <c:v>9</c:v>
                </c:pt>
                <c:pt idx="4">
                  <c:v>15</c:v>
                </c:pt>
                <c:pt idx="5">
                  <c:v>24</c:v>
                </c:pt>
                <c:pt idx="6">
                  <c:v>54</c:v>
                </c:pt>
                <c:pt idx="7">
                  <c:v>84</c:v>
                </c:pt>
                <c:pt idx="8">
                  <c:v>84</c:v>
                </c:pt>
                <c:pt idx="9">
                  <c:v>99</c:v>
                </c:pt>
                <c:pt idx="10">
                  <c:v>66</c:v>
                </c:pt>
                <c:pt idx="11">
                  <c:v>78</c:v>
                </c:pt>
                <c:pt idx="12">
                  <c:v>54</c:v>
                </c:pt>
                <c:pt idx="13">
                  <c:v>48</c:v>
                </c:pt>
                <c:pt idx="14">
                  <c:v>51</c:v>
                </c:pt>
                <c:pt idx="15">
                  <c:v>33</c:v>
                </c:pt>
                <c:pt idx="16">
                  <c:v>36</c:v>
                </c:pt>
                <c:pt idx="17">
                  <c:v>27</c:v>
                </c:pt>
                <c:pt idx="18">
                  <c:v>18</c:v>
                </c:pt>
                <c:pt idx="19">
                  <c:v>24</c:v>
                </c:pt>
                <c:pt idx="20">
                  <c:v>24</c:v>
                </c:pt>
              </c:numCache>
            </c:numRef>
          </c:val>
          <c:extLst>
            <c:ext xmlns:c16="http://schemas.microsoft.com/office/drawing/2014/chart" uri="{C3380CC4-5D6E-409C-BE32-E72D297353CC}">
              <c16:uniqueId val="{00000003-D1AD-4618-A824-C649DEACB0FE}"/>
            </c:ext>
          </c:extLst>
        </c:ser>
        <c:ser>
          <c:idx val="4"/>
          <c:order val="4"/>
          <c:tx>
            <c:strRef>
              <c:f>INTERN.COM!$B$24</c:f>
              <c:strCache>
                <c:ptCount val="1"/>
                <c:pt idx="0">
                  <c:v>Asia: The rest of Asia</c:v>
                </c:pt>
              </c:strCache>
            </c:strRef>
          </c:tx>
          <c:spPr>
            <a:solidFill>
              <a:schemeClr val="accent5"/>
            </a:solidFill>
            <a:ln>
              <a:noFill/>
            </a:ln>
            <a:effectLst/>
          </c:spPr>
          <c:dLbls>
            <c:dLbl>
              <c:idx val="0"/>
              <c:layout>
                <c:manualLayout>
                  <c:x val="0.32993512998341162"/>
                  <c:y val="-0.13709954787375875"/>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E-D1AD-4618-A824-C649DEACB0F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INTERN.COM!$D$9:$X$9</c:f>
              <c:numCache>
                <c:formatCode>#####0</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INTERN.COM!$D$24:$X$24</c:f>
              <c:numCache>
                <c:formatCode>###########0</c:formatCode>
                <c:ptCount val="21"/>
                <c:pt idx="0">
                  <c:v>27</c:v>
                </c:pt>
                <c:pt idx="1">
                  <c:v>33</c:v>
                </c:pt>
                <c:pt idx="2">
                  <c:v>21</c:v>
                </c:pt>
                <c:pt idx="3">
                  <c:v>33</c:v>
                </c:pt>
                <c:pt idx="4">
                  <c:v>42</c:v>
                </c:pt>
                <c:pt idx="5">
                  <c:v>36</c:v>
                </c:pt>
                <c:pt idx="6">
                  <c:v>96</c:v>
                </c:pt>
                <c:pt idx="7">
                  <c:v>126</c:v>
                </c:pt>
                <c:pt idx="8">
                  <c:v>138</c:v>
                </c:pt>
                <c:pt idx="9">
                  <c:v>156</c:v>
                </c:pt>
                <c:pt idx="10">
                  <c:v>183</c:v>
                </c:pt>
                <c:pt idx="11">
                  <c:v>159</c:v>
                </c:pt>
                <c:pt idx="12">
                  <c:v>159</c:v>
                </c:pt>
                <c:pt idx="13">
                  <c:v>180</c:v>
                </c:pt>
                <c:pt idx="14">
                  <c:v>216</c:v>
                </c:pt>
                <c:pt idx="15">
                  <c:v>258</c:v>
                </c:pt>
                <c:pt idx="16">
                  <c:v>297</c:v>
                </c:pt>
                <c:pt idx="17">
                  <c:v>318</c:v>
                </c:pt>
                <c:pt idx="18">
                  <c:v>264</c:v>
                </c:pt>
                <c:pt idx="19">
                  <c:v>264</c:v>
                </c:pt>
                <c:pt idx="20">
                  <c:v>192</c:v>
                </c:pt>
              </c:numCache>
            </c:numRef>
          </c:val>
          <c:extLst>
            <c:ext xmlns:c16="http://schemas.microsoft.com/office/drawing/2014/chart" uri="{C3380CC4-5D6E-409C-BE32-E72D297353CC}">
              <c16:uniqueId val="{00000004-D1AD-4618-A824-C649DEACB0FE}"/>
            </c:ext>
          </c:extLst>
        </c:ser>
        <c:ser>
          <c:idx val="5"/>
          <c:order val="5"/>
          <c:tx>
            <c:strRef>
              <c:f>INTERN.COM!$B$25</c:f>
              <c:strCache>
                <c:ptCount val="1"/>
                <c:pt idx="0">
                  <c:v>Central and South America</c:v>
                </c:pt>
              </c:strCache>
            </c:strRef>
          </c:tx>
          <c:spPr>
            <a:solidFill>
              <a:schemeClr val="accent6"/>
            </a:solidFill>
            <a:ln>
              <a:noFill/>
            </a:ln>
            <a:effectLst/>
          </c:spPr>
          <c:cat>
            <c:numRef>
              <c:f>INTERN.COM!$D$9:$X$9</c:f>
              <c:numCache>
                <c:formatCode>#####0</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INTERN.COM!$D$25:$X$25</c:f>
              <c:numCache>
                <c:formatCode>###########0</c:formatCode>
                <c:ptCount val="21"/>
                <c:pt idx="0">
                  <c:v>9</c:v>
                </c:pt>
                <c:pt idx="1">
                  <c:v>9</c:v>
                </c:pt>
                <c:pt idx="2">
                  <c:v>12</c:v>
                </c:pt>
                <c:pt idx="3">
                  <c:v>12</c:v>
                </c:pt>
                <c:pt idx="4">
                  <c:v>9</c:v>
                </c:pt>
                <c:pt idx="5">
                  <c:v>12</c:v>
                </c:pt>
                <c:pt idx="6">
                  <c:v>15</c:v>
                </c:pt>
                <c:pt idx="7">
                  <c:v>30</c:v>
                </c:pt>
                <c:pt idx="8">
                  <c:v>33</c:v>
                </c:pt>
                <c:pt idx="9">
                  <c:v>48</c:v>
                </c:pt>
                <c:pt idx="10">
                  <c:v>42</c:v>
                </c:pt>
                <c:pt idx="11">
                  <c:v>24</c:v>
                </c:pt>
                <c:pt idx="12">
                  <c:v>33</c:v>
                </c:pt>
                <c:pt idx="13">
                  <c:v>33</c:v>
                </c:pt>
                <c:pt idx="14">
                  <c:v>42</c:v>
                </c:pt>
                <c:pt idx="15">
                  <c:v>30</c:v>
                </c:pt>
                <c:pt idx="16">
                  <c:v>51</c:v>
                </c:pt>
                <c:pt idx="17">
                  <c:v>60</c:v>
                </c:pt>
                <c:pt idx="18">
                  <c:v>57</c:v>
                </c:pt>
                <c:pt idx="19">
                  <c:v>69</c:v>
                </c:pt>
                <c:pt idx="20">
                  <c:v>51</c:v>
                </c:pt>
              </c:numCache>
            </c:numRef>
          </c:val>
          <c:extLst>
            <c:ext xmlns:c16="http://schemas.microsoft.com/office/drawing/2014/chart" uri="{C3380CC4-5D6E-409C-BE32-E72D297353CC}">
              <c16:uniqueId val="{00000005-D1AD-4618-A824-C649DEACB0FE}"/>
            </c:ext>
          </c:extLst>
        </c:ser>
        <c:ser>
          <c:idx val="6"/>
          <c:order val="6"/>
          <c:tx>
            <c:strRef>
              <c:f>INTERN.COM!$B$26</c:f>
              <c:strCache>
                <c:ptCount val="1"/>
                <c:pt idx="0">
                  <c:v>Europe</c:v>
                </c:pt>
              </c:strCache>
            </c:strRef>
          </c:tx>
          <c:spPr>
            <a:solidFill>
              <a:schemeClr val="accent1">
                <a:lumMod val="60000"/>
              </a:schemeClr>
            </a:solidFill>
            <a:ln>
              <a:noFill/>
            </a:ln>
            <a:effectLst/>
          </c:spPr>
          <c:dLbls>
            <c:dLbl>
              <c:idx val="0"/>
              <c:layout>
                <c:manualLayout>
                  <c:x val="0.31802411446054513"/>
                  <c:y val="-0.18097140319336158"/>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F-D1AD-4618-A824-C649DEACB0F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INTERN.COM!$D$9:$X$9</c:f>
              <c:numCache>
                <c:formatCode>#####0</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INTERN.COM!$D$26:$X$26</c:f>
              <c:numCache>
                <c:formatCode>###########0</c:formatCode>
                <c:ptCount val="21"/>
                <c:pt idx="0">
                  <c:v>24</c:v>
                </c:pt>
                <c:pt idx="1">
                  <c:v>33</c:v>
                </c:pt>
                <c:pt idx="2">
                  <c:v>36</c:v>
                </c:pt>
                <c:pt idx="3">
                  <c:v>66</c:v>
                </c:pt>
                <c:pt idx="4">
                  <c:v>96</c:v>
                </c:pt>
                <c:pt idx="5">
                  <c:v>99</c:v>
                </c:pt>
                <c:pt idx="6">
                  <c:v>135</c:v>
                </c:pt>
                <c:pt idx="7">
                  <c:v>126</c:v>
                </c:pt>
                <c:pt idx="8">
                  <c:v>120</c:v>
                </c:pt>
                <c:pt idx="9">
                  <c:v>162</c:v>
                </c:pt>
                <c:pt idx="10">
                  <c:v>171</c:v>
                </c:pt>
                <c:pt idx="11">
                  <c:v>180</c:v>
                </c:pt>
                <c:pt idx="12">
                  <c:v>150</c:v>
                </c:pt>
                <c:pt idx="13">
                  <c:v>162</c:v>
                </c:pt>
                <c:pt idx="14">
                  <c:v>153</c:v>
                </c:pt>
                <c:pt idx="15">
                  <c:v>159</c:v>
                </c:pt>
                <c:pt idx="16">
                  <c:v>174</c:v>
                </c:pt>
                <c:pt idx="17">
                  <c:v>174</c:v>
                </c:pt>
                <c:pt idx="18">
                  <c:v>165</c:v>
                </c:pt>
                <c:pt idx="19">
                  <c:v>132</c:v>
                </c:pt>
                <c:pt idx="20">
                  <c:v>99</c:v>
                </c:pt>
              </c:numCache>
            </c:numRef>
          </c:val>
          <c:extLst>
            <c:ext xmlns:c16="http://schemas.microsoft.com/office/drawing/2014/chart" uri="{C3380CC4-5D6E-409C-BE32-E72D297353CC}">
              <c16:uniqueId val="{00000006-D1AD-4618-A824-C649DEACB0FE}"/>
            </c:ext>
          </c:extLst>
        </c:ser>
        <c:ser>
          <c:idx val="7"/>
          <c:order val="7"/>
          <c:tx>
            <c:strRef>
              <c:f>INTERN.COM!$B$27</c:f>
              <c:strCache>
                <c:ptCount val="1"/>
                <c:pt idx="0">
                  <c:v>Middle East: Iran</c:v>
                </c:pt>
              </c:strCache>
            </c:strRef>
          </c:tx>
          <c:spPr>
            <a:solidFill>
              <a:schemeClr val="accent2">
                <a:lumMod val="60000"/>
              </a:schemeClr>
            </a:solidFill>
            <a:ln>
              <a:noFill/>
            </a:ln>
            <a:effectLst/>
          </c:spPr>
          <c:dLbls>
            <c:dLbl>
              <c:idx val="0"/>
              <c:layout>
                <c:manualLayout>
                  <c:x val="0.32517072377426504"/>
                  <c:y val="-0.18371339415083671"/>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0-D1AD-4618-A824-C649DEACB0F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INTERN.COM!$D$9:$X$9</c:f>
              <c:numCache>
                <c:formatCode>#####0</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INTERN.COM!$D$27:$X$27</c:f>
              <c:numCache>
                <c:formatCode>###########0</c:formatCode>
                <c:ptCount val="21"/>
                <c:pt idx="0">
                  <c:v>0</c:v>
                </c:pt>
                <c:pt idx="1">
                  <c:v>0</c:v>
                </c:pt>
                <c:pt idx="2">
                  <c:v>0</c:v>
                </c:pt>
                <c:pt idx="3">
                  <c:v>0</c:v>
                </c:pt>
                <c:pt idx="4">
                  <c:v>6</c:v>
                </c:pt>
                <c:pt idx="5">
                  <c:v>3</c:v>
                </c:pt>
                <c:pt idx="6">
                  <c:v>9</c:v>
                </c:pt>
                <c:pt idx="7">
                  <c:v>15</c:v>
                </c:pt>
                <c:pt idx="8">
                  <c:v>24</c:v>
                </c:pt>
                <c:pt idx="9">
                  <c:v>27</c:v>
                </c:pt>
                <c:pt idx="10">
                  <c:v>57</c:v>
                </c:pt>
                <c:pt idx="11">
                  <c:v>54</c:v>
                </c:pt>
                <c:pt idx="12">
                  <c:v>72</c:v>
                </c:pt>
                <c:pt idx="13">
                  <c:v>99</c:v>
                </c:pt>
                <c:pt idx="14">
                  <c:v>102</c:v>
                </c:pt>
                <c:pt idx="15">
                  <c:v>90</c:v>
                </c:pt>
                <c:pt idx="16">
                  <c:v>96</c:v>
                </c:pt>
                <c:pt idx="17">
                  <c:v>84</c:v>
                </c:pt>
                <c:pt idx="18">
                  <c:v>105</c:v>
                </c:pt>
                <c:pt idx="19">
                  <c:v>78</c:v>
                </c:pt>
                <c:pt idx="20">
                  <c:v>60</c:v>
                </c:pt>
              </c:numCache>
            </c:numRef>
          </c:val>
          <c:extLst>
            <c:ext xmlns:c16="http://schemas.microsoft.com/office/drawing/2014/chart" uri="{C3380CC4-5D6E-409C-BE32-E72D297353CC}">
              <c16:uniqueId val="{00000007-D1AD-4618-A824-C649DEACB0FE}"/>
            </c:ext>
          </c:extLst>
        </c:ser>
        <c:ser>
          <c:idx val="8"/>
          <c:order val="8"/>
          <c:tx>
            <c:strRef>
              <c:f>INTERN.COM!$B$28</c:f>
              <c:strCache>
                <c:ptCount val="1"/>
                <c:pt idx="0">
                  <c:v>Middle East: excluding Iran</c:v>
                </c:pt>
              </c:strCache>
            </c:strRef>
          </c:tx>
          <c:spPr>
            <a:solidFill>
              <a:schemeClr val="accent3">
                <a:lumMod val="60000"/>
              </a:schemeClr>
            </a:solidFill>
            <a:ln>
              <a:noFill/>
            </a:ln>
            <a:effectLst/>
          </c:spPr>
          <c:cat>
            <c:numRef>
              <c:f>INTERN.COM!$D$9:$X$9</c:f>
              <c:numCache>
                <c:formatCode>#####0</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INTERN.COM!$D$28:$X$28</c:f>
              <c:numCache>
                <c:formatCode>###########0</c:formatCode>
                <c:ptCount val="21"/>
                <c:pt idx="0">
                  <c:v>0</c:v>
                </c:pt>
                <c:pt idx="1">
                  <c:v>0</c:v>
                </c:pt>
                <c:pt idx="2">
                  <c:v>3</c:v>
                </c:pt>
                <c:pt idx="3">
                  <c:v>0</c:v>
                </c:pt>
                <c:pt idx="4">
                  <c:v>6</c:v>
                </c:pt>
                <c:pt idx="5">
                  <c:v>3</c:v>
                </c:pt>
                <c:pt idx="6">
                  <c:v>15</c:v>
                </c:pt>
                <c:pt idx="7">
                  <c:v>9</c:v>
                </c:pt>
                <c:pt idx="8">
                  <c:v>15</c:v>
                </c:pt>
                <c:pt idx="9">
                  <c:v>21</c:v>
                </c:pt>
                <c:pt idx="10">
                  <c:v>30</c:v>
                </c:pt>
                <c:pt idx="11">
                  <c:v>21</c:v>
                </c:pt>
                <c:pt idx="12">
                  <c:v>21</c:v>
                </c:pt>
                <c:pt idx="13">
                  <c:v>33</c:v>
                </c:pt>
                <c:pt idx="14">
                  <c:v>27</c:v>
                </c:pt>
                <c:pt idx="15">
                  <c:v>39</c:v>
                </c:pt>
                <c:pt idx="16">
                  <c:v>36</c:v>
                </c:pt>
                <c:pt idx="17">
                  <c:v>33</c:v>
                </c:pt>
                <c:pt idx="18">
                  <c:v>27</c:v>
                </c:pt>
                <c:pt idx="19">
                  <c:v>27</c:v>
                </c:pt>
                <c:pt idx="20">
                  <c:v>24</c:v>
                </c:pt>
              </c:numCache>
            </c:numRef>
          </c:val>
          <c:extLst>
            <c:ext xmlns:c16="http://schemas.microsoft.com/office/drawing/2014/chart" uri="{C3380CC4-5D6E-409C-BE32-E72D297353CC}">
              <c16:uniqueId val="{00000008-D1AD-4618-A824-C649DEACB0FE}"/>
            </c:ext>
          </c:extLst>
        </c:ser>
        <c:ser>
          <c:idx val="9"/>
          <c:order val="9"/>
          <c:tx>
            <c:strRef>
              <c:f>INTERN.COM!$B$29</c:f>
              <c:strCache>
                <c:ptCount val="1"/>
                <c:pt idx="0">
                  <c:v>North America: US</c:v>
                </c:pt>
              </c:strCache>
            </c:strRef>
          </c:tx>
          <c:spPr>
            <a:solidFill>
              <a:schemeClr val="accent4">
                <a:lumMod val="60000"/>
              </a:schemeClr>
            </a:solidFill>
            <a:ln>
              <a:noFill/>
            </a:ln>
            <a:effectLst/>
          </c:spPr>
          <c:dLbls>
            <c:dLbl>
              <c:idx val="0"/>
              <c:layout>
                <c:manualLayout>
                  <c:x val="0.3168330129082581"/>
                  <c:y val="-0.19193936702326223"/>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2-D1AD-4618-A824-C649DEACB0F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INTERN.COM!$D$9:$X$9</c:f>
              <c:numCache>
                <c:formatCode>#####0</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INTERN.COM!$D$29:$X$29</c:f>
              <c:numCache>
                <c:formatCode>###########0</c:formatCode>
                <c:ptCount val="21"/>
                <c:pt idx="0">
                  <c:v>6</c:v>
                </c:pt>
                <c:pt idx="1">
                  <c:v>12</c:v>
                </c:pt>
                <c:pt idx="2">
                  <c:v>12</c:v>
                </c:pt>
                <c:pt idx="3">
                  <c:v>15</c:v>
                </c:pt>
                <c:pt idx="4">
                  <c:v>12</c:v>
                </c:pt>
                <c:pt idx="5">
                  <c:v>12</c:v>
                </c:pt>
                <c:pt idx="6">
                  <c:v>51</c:v>
                </c:pt>
                <c:pt idx="7">
                  <c:v>39</c:v>
                </c:pt>
                <c:pt idx="8">
                  <c:v>66</c:v>
                </c:pt>
                <c:pt idx="9">
                  <c:v>54</c:v>
                </c:pt>
                <c:pt idx="10">
                  <c:v>60</c:v>
                </c:pt>
                <c:pt idx="11">
                  <c:v>60</c:v>
                </c:pt>
                <c:pt idx="12">
                  <c:v>66</c:v>
                </c:pt>
                <c:pt idx="13">
                  <c:v>78</c:v>
                </c:pt>
                <c:pt idx="14">
                  <c:v>57</c:v>
                </c:pt>
                <c:pt idx="15">
                  <c:v>57</c:v>
                </c:pt>
                <c:pt idx="16">
                  <c:v>60</c:v>
                </c:pt>
                <c:pt idx="17">
                  <c:v>87</c:v>
                </c:pt>
                <c:pt idx="18">
                  <c:v>63</c:v>
                </c:pt>
                <c:pt idx="19">
                  <c:v>63</c:v>
                </c:pt>
                <c:pt idx="20">
                  <c:v>45</c:v>
                </c:pt>
              </c:numCache>
            </c:numRef>
          </c:val>
          <c:extLst>
            <c:ext xmlns:c16="http://schemas.microsoft.com/office/drawing/2014/chart" uri="{C3380CC4-5D6E-409C-BE32-E72D297353CC}">
              <c16:uniqueId val="{00000009-D1AD-4618-A824-C649DEACB0FE}"/>
            </c:ext>
          </c:extLst>
        </c:ser>
        <c:ser>
          <c:idx val="10"/>
          <c:order val="10"/>
          <c:tx>
            <c:strRef>
              <c:f>INTERN.COM!$B$31</c:f>
              <c:strCache>
                <c:ptCount val="1"/>
                <c:pt idx="0">
                  <c:v>Pacific</c:v>
                </c:pt>
              </c:strCache>
            </c:strRef>
          </c:tx>
          <c:spPr>
            <a:solidFill>
              <a:schemeClr val="accent5">
                <a:lumMod val="60000"/>
              </a:schemeClr>
            </a:solidFill>
            <a:ln>
              <a:noFill/>
            </a:ln>
            <a:effectLst/>
          </c:spPr>
          <c:cat>
            <c:numRef>
              <c:f>INTERN.COM!$D$9:$X$9</c:f>
              <c:numCache>
                <c:formatCode>#####0</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INTERN.COM!$D$30:$X$30</c:f>
              <c:numCache>
                <c:formatCode>###########0</c:formatCode>
                <c:ptCount val="21"/>
                <c:pt idx="0">
                  <c:v>3</c:v>
                </c:pt>
                <c:pt idx="1">
                  <c:v>6</c:v>
                </c:pt>
                <c:pt idx="2">
                  <c:v>3</c:v>
                </c:pt>
                <c:pt idx="3">
                  <c:v>9</c:v>
                </c:pt>
                <c:pt idx="4">
                  <c:v>12</c:v>
                </c:pt>
                <c:pt idx="5">
                  <c:v>6</c:v>
                </c:pt>
                <c:pt idx="6">
                  <c:v>27</c:v>
                </c:pt>
                <c:pt idx="7">
                  <c:v>21</c:v>
                </c:pt>
                <c:pt idx="8">
                  <c:v>21</c:v>
                </c:pt>
                <c:pt idx="9">
                  <c:v>27</c:v>
                </c:pt>
                <c:pt idx="10">
                  <c:v>27</c:v>
                </c:pt>
                <c:pt idx="11">
                  <c:v>24</c:v>
                </c:pt>
                <c:pt idx="12">
                  <c:v>21</c:v>
                </c:pt>
                <c:pt idx="13">
                  <c:v>21</c:v>
                </c:pt>
                <c:pt idx="14">
                  <c:v>18</c:v>
                </c:pt>
                <c:pt idx="15">
                  <c:v>18</c:v>
                </c:pt>
                <c:pt idx="16">
                  <c:v>18</c:v>
                </c:pt>
                <c:pt idx="17">
                  <c:v>15</c:v>
                </c:pt>
                <c:pt idx="18">
                  <c:v>24</c:v>
                </c:pt>
                <c:pt idx="19">
                  <c:v>15</c:v>
                </c:pt>
                <c:pt idx="20">
                  <c:v>12</c:v>
                </c:pt>
              </c:numCache>
            </c:numRef>
          </c:val>
          <c:extLst>
            <c:ext xmlns:c16="http://schemas.microsoft.com/office/drawing/2014/chart" uri="{C3380CC4-5D6E-409C-BE32-E72D297353CC}">
              <c16:uniqueId val="{0000000A-D1AD-4618-A824-C649DEACB0FE}"/>
            </c:ext>
          </c:extLst>
        </c:ser>
        <c:ser>
          <c:idx val="11"/>
          <c:order val="11"/>
          <c:spPr>
            <a:solidFill>
              <a:schemeClr val="accent6">
                <a:lumMod val="60000"/>
              </a:schemeClr>
            </a:solidFill>
            <a:ln>
              <a:noFill/>
            </a:ln>
            <a:effectLst/>
          </c:spPr>
          <c:cat>
            <c:numRef>
              <c:f>INTERN.COM!$D$9:$X$9</c:f>
              <c:numCache>
                <c:formatCode>#####0</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INTERN.COM!$D$31:$X$31</c:f>
              <c:numCache>
                <c:formatCode>###########0</c:formatCode>
                <c:ptCount val="21"/>
                <c:pt idx="0">
                  <c:v>3</c:v>
                </c:pt>
                <c:pt idx="1">
                  <c:v>6</c:v>
                </c:pt>
                <c:pt idx="2">
                  <c:v>3</c:v>
                </c:pt>
                <c:pt idx="3">
                  <c:v>6</c:v>
                </c:pt>
                <c:pt idx="4">
                  <c:v>3</c:v>
                </c:pt>
                <c:pt idx="5">
                  <c:v>3</c:v>
                </c:pt>
                <c:pt idx="6">
                  <c:v>12</c:v>
                </c:pt>
                <c:pt idx="7">
                  <c:v>9</c:v>
                </c:pt>
                <c:pt idx="8">
                  <c:v>6</c:v>
                </c:pt>
                <c:pt idx="9">
                  <c:v>12</c:v>
                </c:pt>
                <c:pt idx="10">
                  <c:v>6</c:v>
                </c:pt>
                <c:pt idx="11">
                  <c:v>15</c:v>
                </c:pt>
                <c:pt idx="12">
                  <c:v>9</c:v>
                </c:pt>
                <c:pt idx="13">
                  <c:v>6</c:v>
                </c:pt>
                <c:pt idx="14">
                  <c:v>9</c:v>
                </c:pt>
                <c:pt idx="15">
                  <c:v>18</c:v>
                </c:pt>
                <c:pt idx="16">
                  <c:v>12</c:v>
                </c:pt>
                <c:pt idx="17">
                  <c:v>21</c:v>
                </c:pt>
                <c:pt idx="18">
                  <c:v>12</c:v>
                </c:pt>
                <c:pt idx="19">
                  <c:v>18</c:v>
                </c:pt>
                <c:pt idx="20">
                  <c:v>24</c:v>
                </c:pt>
              </c:numCache>
            </c:numRef>
          </c:val>
          <c:extLst>
            <c:ext xmlns:c16="http://schemas.microsoft.com/office/drawing/2014/chart" uri="{C3380CC4-5D6E-409C-BE32-E72D297353CC}">
              <c16:uniqueId val="{0000000B-D1AD-4618-A824-C649DEACB0FE}"/>
            </c:ext>
          </c:extLst>
        </c:ser>
        <c:dLbls>
          <c:showLegendKey val="0"/>
          <c:showVal val="0"/>
          <c:showCatName val="0"/>
          <c:showSerName val="0"/>
          <c:showPercent val="0"/>
          <c:showBubbleSize val="0"/>
        </c:dLbls>
        <c:axId val="791922856"/>
        <c:axId val="791922200"/>
      </c:areaChart>
      <c:catAx>
        <c:axId val="791922856"/>
        <c:scaling>
          <c:orientation val="minMax"/>
        </c:scaling>
        <c:delete val="0"/>
        <c:axPos val="b"/>
        <c:numFmt formatCode="#####0"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1922200"/>
        <c:crosses val="autoZero"/>
        <c:auto val="1"/>
        <c:lblAlgn val="ctr"/>
        <c:lblOffset val="100"/>
        <c:noMultiLvlLbl val="0"/>
      </c:catAx>
      <c:valAx>
        <c:axId val="79192220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1922856"/>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en-US" sz="1400" b="1"/>
              <a:t>Māori doctorate enrolments (2000</a:t>
            </a:r>
            <a:r>
              <a:rPr lang="en-NZ" sz="1400" b="1" i="0" u="none" strike="noStrike" baseline="0">
                <a:effectLst/>
              </a:rPr>
              <a:t>–</a:t>
            </a:r>
            <a:r>
              <a:rPr lang="en-US" sz="1400" b="1"/>
              <a:t>2020)</a:t>
            </a:r>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MAORI.ENR!$B$15</c:f>
              <c:strCache>
                <c:ptCount val="1"/>
                <c:pt idx="0">
                  <c:v>First-time/commencing enrolments</c:v>
                </c:pt>
              </c:strCache>
            </c:strRef>
          </c:tx>
          <c:spPr>
            <a:solidFill>
              <a:schemeClr val="accent1"/>
            </a:solidFill>
            <a:ln>
              <a:noFill/>
            </a:ln>
            <a:effectLst/>
          </c:spPr>
          <c:invertIfNegative val="0"/>
          <c:cat>
            <c:numRef>
              <c:f>MAORI.ENR!$D$9:$X$9</c:f>
              <c:numCache>
                <c:formatCode>#####0</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MAORI.ENR!$D$15:$X$15</c:f>
              <c:numCache>
                <c:formatCode>_-* #,##0_-;\-* #,##0_-;_-* "-"??_-;_-@_-</c:formatCode>
                <c:ptCount val="21"/>
                <c:pt idx="0">
                  <c:v>48</c:v>
                </c:pt>
                <c:pt idx="1">
                  <c:v>51</c:v>
                </c:pt>
                <c:pt idx="2">
                  <c:v>45</c:v>
                </c:pt>
                <c:pt idx="3">
                  <c:v>57</c:v>
                </c:pt>
                <c:pt idx="4">
                  <c:v>60</c:v>
                </c:pt>
                <c:pt idx="5">
                  <c:v>54</c:v>
                </c:pt>
                <c:pt idx="6">
                  <c:v>45</c:v>
                </c:pt>
                <c:pt idx="7">
                  <c:v>66</c:v>
                </c:pt>
                <c:pt idx="8">
                  <c:v>81</c:v>
                </c:pt>
                <c:pt idx="9">
                  <c:v>90</c:v>
                </c:pt>
                <c:pt idx="10">
                  <c:v>99</c:v>
                </c:pt>
                <c:pt idx="11">
                  <c:v>75</c:v>
                </c:pt>
                <c:pt idx="12">
                  <c:v>69</c:v>
                </c:pt>
                <c:pt idx="13">
                  <c:v>108</c:v>
                </c:pt>
                <c:pt idx="14">
                  <c:v>99</c:v>
                </c:pt>
                <c:pt idx="15">
                  <c:v>108</c:v>
                </c:pt>
                <c:pt idx="16">
                  <c:v>114</c:v>
                </c:pt>
                <c:pt idx="17">
                  <c:v>126</c:v>
                </c:pt>
                <c:pt idx="18">
                  <c:v>135</c:v>
                </c:pt>
                <c:pt idx="19">
                  <c:v>156</c:v>
                </c:pt>
                <c:pt idx="20">
                  <c:v>111</c:v>
                </c:pt>
              </c:numCache>
            </c:numRef>
          </c:val>
          <c:extLst>
            <c:ext xmlns:c16="http://schemas.microsoft.com/office/drawing/2014/chart" uri="{C3380CC4-5D6E-409C-BE32-E72D297353CC}">
              <c16:uniqueId val="{00000000-F567-4D73-8D25-F307A23E3A6E}"/>
            </c:ext>
          </c:extLst>
        </c:ser>
        <c:ser>
          <c:idx val="1"/>
          <c:order val="1"/>
          <c:tx>
            <c:strRef>
              <c:f>MAORI.ENR!$B$16</c:f>
              <c:strCache>
                <c:ptCount val="1"/>
                <c:pt idx="0">
                  <c:v>Returning enrolments</c:v>
                </c:pt>
              </c:strCache>
            </c:strRef>
          </c:tx>
          <c:spPr>
            <a:solidFill>
              <a:schemeClr val="accent2"/>
            </a:solidFill>
            <a:ln>
              <a:noFill/>
            </a:ln>
            <a:effectLst/>
          </c:spPr>
          <c:invertIfNegative val="0"/>
          <c:cat>
            <c:numRef>
              <c:f>MAORI.ENR!$D$9:$X$9</c:f>
              <c:numCache>
                <c:formatCode>#####0</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MAORI.ENR!$D$16:$X$16</c:f>
              <c:numCache>
                <c:formatCode>_-* #,##0_-;\-* #,##0_-;_-* "-"??_-;_-@_-</c:formatCode>
                <c:ptCount val="21"/>
                <c:pt idx="0">
                  <c:v>165</c:v>
                </c:pt>
                <c:pt idx="1">
                  <c:v>180</c:v>
                </c:pt>
                <c:pt idx="2">
                  <c:v>189</c:v>
                </c:pt>
                <c:pt idx="3">
                  <c:v>198</c:v>
                </c:pt>
                <c:pt idx="4">
                  <c:v>207</c:v>
                </c:pt>
                <c:pt idx="5">
                  <c:v>225</c:v>
                </c:pt>
                <c:pt idx="6">
                  <c:v>231</c:v>
                </c:pt>
                <c:pt idx="7">
                  <c:v>243</c:v>
                </c:pt>
                <c:pt idx="8">
                  <c:v>273</c:v>
                </c:pt>
                <c:pt idx="9">
                  <c:v>300</c:v>
                </c:pt>
                <c:pt idx="10">
                  <c:v>348</c:v>
                </c:pt>
                <c:pt idx="11">
                  <c:v>381</c:v>
                </c:pt>
                <c:pt idx="12">
                  <c:v>381</c:v>
                </c:pt>
                <c:pt idx="13">
                  <c:v>375</c:v>
                </c:pt>
                <c:pt idx="14">
                  <c:v>381</c:v>
                </c:pt>
                <c:pt idx="15">
                  <c:v>411</c:v>
                </c:pt>
                <c:pt idx="16">
                  <c:v>420</c:v>
                </c:pt>
                <c:pt idx="17">
                  <c:v>462</c:v>
                </c:pt>
                <c:pt idx="18">
                  <c:v>498</c:v>
                </c:pt>
                <c:pt idx="19">
                  <c:v>510</c:v>
                </c:pt>
                <c:pt idx="20">
                  <c:v>552</c:v>
                </c:pt>
              </c:numCache>
            </c:numRef>
          </c:val>
          <c:extLst>
            <c:ext xmlns:c16="http://schemas.microsoft.com/office/drawing/2014/chart" uri="{C3380CC4-5D6E-409C-BE32-E72D297353CC}">
              <c16:uniqueId val="{00000001-F567-4D73-8D25-F307A23E3A6E}"/>
            </c:ext>
          </c:extLst>
        </c:ser>
        <c:dLbls>
          <c:showLegendKey val="0"/>
          <c:showVal val="0"/>
          <c:showCatName val="0"/>
          <c:showSerName val="0"/>
          <c:showPercent val="0"/>
          <c:showBubbleSize val="0"/>
        </c:dLbls>
        <c:gapWidth val="150"/>
        <c:overlap val="100"/>
        <c:axId val="792515144"/>
        <c:axId val="792515800"/>
      </c:barChart>
      <c:catAx>
        <c:axId val="792515144"/>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2515800"/>
        <c:crosses val="autoZero"/>
        <c:auto val="1"/>
        <c:lblAlgn val="ctr"/>
        <c:lblOffset val="100"/>
        <c:noMultiLvlLbl val="0"/>
      </c:catAx>
      <c:valAx>
        <c:axId val="792515800"/>
        <c:scaling>
          <c:orientation val="minMax"/>
        </c:scaling>
        <c:delete val="0"/>
        <c:axPos val="l"/>
        <c:majorGridlines>
          <c:spPr>
            <a:ln w="9525" cap="flat" cmpd="sng" algn="ctr">
              <a:solidFill>
                <a:schemeClr val="tx1">
                  <a:lumMod val="15000"/>
                  <a:lumOff val="85000"/>
                </a:schemeClr>
              </a:solidFill>
              <a:round/>
            </a:ln>
            <a:effectLst/>
          </c:spPr>
        </c:majorGridlines>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25151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en-US" sz="1400" b="1"/>
              <a:t>First-year international doctorate students by enrolled faculty</a:t>
            </a:r>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INTERN.COM!$B$53</c:f>
              <c:strCache>
                <c:ptCount val="1"/>
                <c:pt idx="0">
                  <c:v>Arts &amp; Humanities</c:v>
                </c:pt>
              </c:strCache>
            </c:strRef>
          </c:tx>
          <c:spPr>
            <a:solidFill>
              <a:schemeClr val="accent1"/>
            </a:solidFill>
            <a:ln>
              <a:noFill/>
            </a:ln>
            <a:effectLst/>
          </c:spPr>
          <c:invertIfNegative val="0"/>
          <c:cat>
            <c:numRef>
              <c:f>INTERN.COM!$D$9:$X$9</c:f>
              <c:numCache>
                <c:formatCode>#####0</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INTERN.COM!$D$53:$X$53</c:f>
              <c:numCache>
                <c:formatCode>###########0</c:formatCode>
                <c:ptCount val="21"/>
                <c:pt idx="0">
                  <c:v>0</c:v>
                </c:pt>
                <c:pt idx="1">
                  <c:v>0</c:v>
                </c:pt>
                <c:pt idx="2">
                  <c:v>0</c:v>
                </c:pt>
                <c:pt idx="3">
                  <c:v>6</c:v>
                </c:pt>
                <c:pt idx="4">
                  <c:v>9</c:v>
                </c:pt>
                <c:pt idx="5">
                  <c:v>9</c:v>
                </c:pt>
                <c:pt idx="6">
                  <c:v>12</c:v>
                </c:pt>
                <c:pt idx="7">
                  <c:v>15</c:v>
                </c:pt>
                <c:pt idx="8">
                  <c:v>21</c:v>
                </c:pt>
                <c:pt idx="9">
                  <c:v>18</c:v>
                </c:pt>
                <c:pt idx="10">
                  <c:v>27</c:v>
                </c:pt>
                <c:pt idx="11">
                  <c:v>36</c:v>
                </c:pt>
                <c:pt idx="12">
                  <c:v>24</c:v>
                </c:pt>
                <c:pt idx="13">
                  <c:v>36</c:v>
                </c:pt>
                <c:pt idx="14">
                  <c:v>45</c:v>
                </c:pt>
                <c:pt idx="15">
                  <c:v>45</c:v>
                </c:pt>
                <c:pt idx="16">
                  <c:v>54</c:v>
                </c:pt>
                <c:pt idx="17">
                  <c:v>42</c:v>
                </c:pt>
                <c:pt idx="18">
                  <c:v>39</c:v>
                </c:pt>
                <c:pt idx="19">
                  <c:v>33</c:v>
                </c:pt>
                <c:pt idx="20">
                  <c:v>45</c:v>
                </c:pt>
              </c:numCache>
            </c:numRef>
          </c:val>
          <c:extLst>
            <c:ext xmlns:c16="http://schemas.microsoft.com/office/drawing/2014/chart" uri="{C3380CC4-5D6E-409C-BE32-E72D297353CC}">
              <c16:uniqueId val="{00000000-6606-4B23-B8E5-4194FC39FE54}"/>
            </c:ext>
          </c:extLst>
        </c:ser>
        <c:ser>
          <c:idx val="1"/>
          <c:order val="1"/>
          <c:tx>
            <c:strRef>
              <c:f>INTERN.COM!$B$54</c:f>
              <c:strCache>
                <c:ptCount val="1"/>
                <c:pt idx="0">
                  <c:v>Engineering &amp; Technology</c:v>
                </c:pt>
              </c:strCache>
            </c:strRef>
          </c:tx>
          <c:spPr>
            <a:solidFill>
              <a:schemeClr val="accent3"/>
            </a:solidFill>
            <a:ln>
              <a:noFill/>
            </a:ln>
            <a:effectLst/>
          </c:spPr>
          <c:invertIfNegative val="0"/>
          <c:cat>
            <c:numRef>
              <c:f>INTERN.COM!$D$9:$X$9</c:f>
              <c:numCache>
                <c:formatCode>#####0</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INTERN.COM!$D$54:$X$54</c:f>
              <c:numCache>
                <c:formatCode>###########0</c:formatCode>
                <c:ptCount val="21"/>
                <c:pt idx="0">
                  <c:v>0</c:v>
                </c:pt>
                <c:pt idx="1">
                  <c:v>0</c:v>
                </c:pt>
                <c:pt idx="2">
                  <c:v>0</c:v>
                </c:pt>
                <c:pt idx="3">
                  <c:v>30</c:v>
                </c:pt>
                <c:pt idx="4">
                  <c:v>48</c:v>
                </c:pt>
                <c:pt idx="5">
                  <c:v>36</c:v>
                </c:pt>
                <c:pt idx="6">
                  <c:v>114</c:v>
                </c:pt>
                <c:pt idx="7">
                  <c:v>138</c:v>
                </c:pt>
                <c:pt idx="8">
                  <c:v>138</c:v>
                </c:pt>
                <c:pt idx="9">
                  <c:v>171</c:v>
                </c:pt>
                <c:pt idx="10">
                  <c:v>219</c:v>
                </c:pt>
                <c:pt idx="11">
                  <c:v>165</c:v>
                </c:pt>
                <c:pt idx="12">
                  <c:v>183</c:v>
                </c:pt>
                <c:pt idx="13">
                  <c:v>225</c:v>
                </c:pt>
                <c:pt idx="14">
                  <c:v>228</c:v>
                </c:pt>
                <c:pt idx="15">
                  <c:v>243</c:v>
                </c:pt>
                <c:pt idx="16">
                  <c:v>318</c:v>
                </c:pt>
                <c:pt idx="17">
                  <c:v>288</c:v>
                </c:pt>
                <c:pt idx="18">
                  <c:v>318</c:v>
                </c:pt>
                <c:pt idx="19">
                  <c:v>282</c:v>
                </c:pt>
                <c:pt idx="20">
                  <c:v>228</c:v>
                </c:pt>
              </c:numCache>
            </c:numRef>
          </c:val>
          <c:extLst>
            <c:ext xmlns:c16="http://schemas.microsoft.com/office/drawing/2014/chart" uri="{C3380CC4-5D6E-409C-BE32-E72D297353CC}">
              <c16:uniqueId val="{00000001-6606-4B23-B8E5-4194FC39FE54}"/>
            </c:ext>
          </c:extLst>
        </c:ser>
        <c:ser>
          <c:idx val="2"/>
          <c:order val="2"/>
          <c:tx>
            <c:strRef>
              <c:f>INTERN.COM!$B$55</c:f>
              <c:strCache>
                <c:ptCount val="1"/>
                <c:pt idx="0">
                  <c:v>Life Sciences &amp; Medicine</c:v>
                </c:pt>
              </c:strCache>
            </c:strRef>
          </c:tx>
          <c:spPr>
            <a:solidFill>
              <a:schemeClr val="accent5"/>
            </a:solidFill>
            <a:ln>
              <a:noFill/>
            </a:ln>
            <a:effectLst/>
          </c:spPr>
          <c:invertIfNegative val="0"/>
          <c:cat>
            <c:numRef>
              <c:f>INTERN.COM!$D$9:$X$9</c:f>
              <c:numCache>
                <c:formatCode>#####0</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INTERN.COM!$D$55:$X$55</c:f>
              <c:numCache>
                <c:formatCode>###########0</c:formatCode>
                <c:ptCount val="21"/>
                <c:pt idx="0">
                  <c:v>0</c:v>
                </c:pt>
                <c:pt idx="1">
                  <c:v>0</c:v>
                </c:pt>
                <c:pt idx="2">
                  <c:v>0</c:v>
                </c:pt>
                <c:pt idx="3">
                  <c:v>57</c:v>
                </c:pt>
                <c:pt idx="4">
                  <c:v>60</c:v>
                </c:pt>
                <c:pt idx="5">
                  <c:v>66</c:v>
                </c:pt>
                <c:pt idx="6">
                  <c:v>141</c:v>
                </c:pt>
                <c:pt idx="7">
                  <c:v>162</c:v>
                </c:pt>
                <c:pt idx="8">
                  <c:v>174</c:v>
                </c:pt>
                <c:pt idx="9">
                  <c:v>198</c:v>
                </c:pt>
                <c:pt idx="10">
                  <c:v>213</c:v>
                </c:pt>
                <c:pt idx="11">
                  <c:v>192</c:v>
                </c:pt>
                <c:pt idx="12">
                  <c:v>198</c:v>
                </c:pt>
                <c:pt idx="13">
                  <c:v>219</c:v>
                </c:pt>
                <c:pt idx="14">
                  <c:v>231</c:v>
                </c:pt>
                <c:pt idx="15">
                  <c:v>228</c:v>
                </c:pt>
                <c:pt idx="16">
                  <c:v>252</c:v>
                </c:pt>
                <c:pt idx="17">
                  <c:v>279</c:v>
                </c:pt>
                <c:pt idx="18">
                  <c:v>252</c:v>
                </c:pt>
                <c:pt idx="19">
                  <c:v>258</c:v>
                </c:pt>
                <c:pt idx="20">
                  <c:v>168</c:v>
                </c:pt>
              </c:numCache>
            </c:numRef>
          </c:val>
          <c:extLst>
            <c:ext xmlns:c16="http://schemas.microsoft.com/office/drawing/2014/chart" uri="{C3380CC4-5D6E-409C-BE32-E72D297353CC}">
              <c16:uniqueId val="{00000002-6606-4B23-B8E5-4194FC39FE54}"/>
            </c:ext>
          </c:extLst>
        </c:ser>
        <c:ser>
          <c:idx val="3"/>
          <c:order val="3"/>
          <c:tx>
            <c:strRef>
              <c:f>INTERN.COM!$B$56</c:f>
              <c:strCache>
                <c:ptCount val="1"/>
                <c:pt idx="0">
                  <c:v>Natural Sciences</c:v>
                </c:pt>
              </c:strCache>
            </c:strRef>
          </c:tx>
          <c:spPr>
            <a:solidFill>
              <a:schemeClr val="accent1">
                <a:lumMod val="60000"/>
              </a:schemeClr>
            </a:solidFill>
            <a:ln>
              <a:noFill/>
            </a:ln>
            <a:effectLst/>
          </c:spPr>
          <c:invertIfNegative val="0"/>
          <c:cat>
            <c:numRef>
              <c:f>INTERN.COM!$D$9:$X$9</c:f>
              <c:numCache>
                <c:formatCode>#####0</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INTERN.COM!$D$56:$X$56</c:f>
              <c:numCache>
                <c:formatCode>###########0</c:formatCode>
                <c:ptCount val="21"/>
                <c:pt idx="0">
                  <c:v>0</c:v>
                </c:pt>
                <c:pt idx="1">
                  <c:v>0</c:v>
                </c:pt>
                <c:pt idx="2">
                  <c:v>0</c:v>
                </c:pt>
                <c:pt idx="3">
                  <c:v>21</c:v>
                </c:pt>
                <c:pt idx="4">
                  <c:v>33</c:v>
                </c:pt>
                <c:pt idx="5">
                  <c:v>39</c:v>
                </c:pt>
                <c:pt idx="6">
                  <c:v>87</c:v>
                </c:pt>
                <c:pt idx="7">
                  <c:v>90</c:v>
                </c:pt>
                <c:pt idx="8">
                  <c:v>81</c:v>
                </c:pt>
                <c:pt idx="9">
                  <c:v>114</c:v>
                </c:pt>
                <c:pt idx="10">
                  <c:v>120</c:v>
                </c:pt>
                <c:pt idx="11">
                  <c:v>147</c:v>
                </c:pt>
                <c:pt idx="12">
                  <c:v>120</c:v>
                </c:pt>
                <c:pt idx="13">
                  <c:v>132</c:v>
                </c:pt>
                <c:pt idx="14">
                  <c:v>147</c:v>
                </c:pt>
                <c:pt idx="15">
                  <c:v>165</c:v>
                </c:pt>
                <c:pt idx="16">
                  <c:v>165</c:v>
                </c:pt>
                <c:pt idx="17">
                  <c:v>204</c:v>
                </c:pt>
                <c:pt idx="18">
                  <c:v>177</c:v>
                </c:pt>
                <c:pt idx="19">
                  <c:v>159</c:v>
                </c:pt>
                <c:pt idx="20">
                  <c:v>120</c:v>
                </c:pt>
              </c:numCache>
            </c:numRef>
          </c:val>
          <c:extLst>
            <c:ext xmlns:c16="http://schemas.microsoft.com/office/drawing/2014/chart" uri="{C3380CC4-5D6E-409C-BE32-E72D297353CC}">
              <c16:uniqueId val="{00000003-6606-4B23-B8E5-4194FC39FE54}"/>
            </c:ext>
          </c:extLst>
        </c:ser>
        <c:ser>
          <c:idx val="4"/>
          <c:order val="4"/>
          <c:tx>
            <c:strRef>
              <c:f>INTERN.COM!$B$57</c:f>
              <c:strCache>
                <c:ptCount val="1"/>
                <c:pt idx="0">
                  <c:v>Social Sciences &amp; Management</c:v>
                </c:pt>
              </c:strCache>
            </c:strRef>
          </c:tx>
          <c:spPr>
            <a:solidFill>
              <a:schemeClr val="accent3">
                <a:lumMod val="60000"/>
              </a:schemeClr>
            </a:solidFill>
            <a:ln>
              <a:noFill/>
            </a:ln>
            <a:effectLst/>
          </c:spPr>
          <c:invertIfNegative val="0"/>
          <c:cat>
            <c:numRef>
              <c:f>INTERN.COM!$D$9:$X$9</c:f>
              <c:numCache>
                <c:formatCode>#####0</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INTERN.COM!$D$57:$X$57</c:f>
              <c:numCache>
                <c:formatCode>###########0</c:formatCode>
                <c:ptCount val="21"/>
                <c:pt idx="0">
                  <c:v>0</c:v>
                </c:pt>
                <c:pt idx="1">
                  <c:v>0</c:v>
                </c:pt>
                <c:pt idx="2">
                  <c:v>0</c:v>
                </c:pt>
                <c:pt idx="3">
                  <c:v>54</c:v>
                </c:pt>
                <c:pt idx="4">
                  <c:v>69</c:v>
                </c:pt>
                <c:pt idx="5">
                  <c:v>72</c:v>
                </c:pt>
                <c:pt idx="6">
                  <c:v>171</c:v>
                </c:pt>
                <c:pt idx="7">
                  <c:v>183</c:v>
                </c:pt>
                <c:pt idx="8">
                  <c:v>222</c:v>
                </c:pt>
                <c:pt idx="9">
                  <c:v>249</c:v>
                </c:pt>
                <c:pt idx="10">
                  <c:v>249</c:v>
                </c:pt>
                <c:pt idx="11">
                  <c:v>240</c:v>
                </c:pt>
                <c:pt idx="12">
                  <c:v>258</c:v>
                </c:pt>
                <c:pt idx="13">
                  <c:v>303</c:v>
                </c:pt>
                <c:pt idx="14">
                  <c:v>351</c:v>
                </c:pt>
                <c:pt idx="15">
                  <c:v>351</c:v>
                </c:pt>
                <c:pt idx="16">
                  <c:v>408</c:v>
                </c:pt>
                <c:pt idx="17">
                  <c:v>411</c:v>
                </c:pt>
                <c:pt idx="18">
                  <c:v>366</c:v>
                </c:pt>
                <c:pt idx="19">
                  <c:v>384</c:v>
                </c:pt>
                <c:pt idx="20">
                  <c:v>291</c:v>
                </c:pt>
              </c:numCache>
            </c:numRef>
          </c:val>
          <c:extLst>
            <c:ext xmlns:c16="http://schemas.microsoft.com/office/drawing/2014/chart" uri="{C3380CC4-5D6E-409C-BE32-E72D297353CC}">
              <c16:uniqueId val="{00000004-6606-4B23-B8E5-4194FC39FE54}"/>
            </c:ext>
          </c:extLst>
        </c:ser>
        <c:dLbls>
          <c:showLegendKey val="0"/>
          <c:showVal val="0"/>
          <c:showCatName val="0"/>
          <c:showSerName val="0"/>
          <c:showPercent val="0"/>
          <c:showBubbleSize val="0"/>
        </c:dLbls>
        <c:gapWidth val="150"/>
        <c:overlap val="100"/>
        <c:axId val="797981712"/>
        <c:axId val="797976792"/>
      </c:barChart>
      <c:catAx>
        <c:axId val="797981712"/>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7976792"/>
        <c:crosses val="autoZero"/>
        <c:auto val="1"/>
        <c:lblAlgn val="ctr"/>
        <c:lblOffset val="100"/>
        <c:noMultiLvlLbl val="0"/>
      </c:catAx>
      <c:valAx>
        <c:axId val="79797679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79817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NZ" sz="1400" b="1"/>
              <a:t>Mental health service use:</a:t>
            </a:r>
            <a:br>
              <a:rPr lang="en-NZ" sz="1400" b="1"/>
            </a:br>
            <a:r>
              <a:rPr lang="en-NZ" sz="1400" b="1" baseline="0"/>
              <a:t>Female Māori doctorate students</a:t>
            </a:r>
            <a:endParaRPr lang="en-NZ" sz="1400"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areaChart>
        <c:grouping val="standard"/>
        <c:varyColors val="0"/>
        <c:ser>
          <c:idx val="0"/>
          <c:order val="0"/>
          <c:tx>
            <c:strRef>
              <c:f>MAORI.WELL!$N$22</c:f>
              <c:strCache>
                <c:ptCount val="1"/>
                <c:pt idx="0">
                  <c:v>Didn’t use any Mental Health services</c:v>
                </c:pt>
              </c:strCache>
            </c:strRef>
          </c:tx>
          <c:spPr>
            <a:solidFill>
              <a:schemeClr val="accent1"/>
            </a:solidFill>
            <a:ln>
              <a:noFill/>
            </a:ln>
            <a:effectLst/>
          </c:spPr>
          <c:cat>
            <c:numRef>
              <c:f>MAORI.WELL!$D$7:$M$7</c:f>
              <c:numCache>
                <c:formatCode>###########0</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MAORI.WELL!$O$22:$X$22</c:f>
              <c:numCache>
                <c:formatCode>_-* #,##0_-;\-* #,##0_-;_-* "-"??_-;_-@_-</c:formatCode>
                <c:ptCount val="10"/>
                <c:pt idx="0">
                  <c:v>246</c:v>
                </c:pt>
                <c:pt idx="1">
                  <c:v>258</c:v>
                </c:pt>
                <c:pt idx="2">
                  <c:v>237</c:v>
                </c:pt>
                <c:pt idx="3">
                  <c:v>261</c:v>
                </c:pt>
                <c:pt idx="4">
                  <c:v>276</c:v>
                </c:pt>
                <c:pt idx="5">
                  <c:v>294</c:v>
                </c:pt>
                <c:pt idx="6">
                  <c:v>318</c:v>
                </c:pt>
                <c:pt idx="7">
                  <c:v>336</c:v>
                </c:pt>
                <c:pt idx="8">
                  <c:v>375</c:v>
                </c:pt>
                <c:pt idx="9">
                  <c:v>405</c:v>
                </c:pt>
              </c:numCache>
            </c:numRef>
          </c:val>
          <c:extLst>
            <c:ext xmlns:c16="http://schemas.microsoft.com/office/drawing/2014/chart" uri="{C3380CC4-5D6E-409C-BE32-E72D297353CC}">
              <c16:uniqueId val="{00000000-88C0-4A7B-9AC4-6F739ADF4367}"/>
            </c:ext>
          </c:extLst>
        </c:ser>
        <c:ser>
          <c:idx val="1"/>
          <c:order val="1"/>
          <c:tx>
            <c:strRef>
              <c:f>MAORI.WELL!$N$23</c:f>
              <c:strCache>
                <c:ptCount val="1"/>
                <c:pt idx="0">
                  <c:v>Low level service use</c:v>
                </c:pt>
              </c:strCache>
            </c:strRef>
          </c:tx>
          <c:spPr>
            <a:solidFill>
              <a:schemeClr val="accent2"/>
            </a:solidFill>
            <a:ln>
              <a:noFill/>
            </a:ln>
            <a:effectLst/>
          </c:spPr>
          <c:cat>
            <c:numRef>
              <c:f>MAORI.WELL!$D$7:$M$7</c:f>
              <c:numCache>
                <c:formatCode>###########0</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MAORI.WELL!$O$23:$X$23</c:f>
              <c:numCache>
                <c:formatCode>_-* #,##0_-;\-* #,##0_-;_-* "-"??_-;_-@_-</c:formatCode>
                <c:ptCount val="10"/>
                <c:pt idx="0">
                  <c:v>24</c:v>
                </c:pt>
                <c:pt idx="1">
                  <c:v>15</c:v>
                </c:pt>
                <c:pt idx="2">
                  <c:v>33</c:v>
                </c:pt>
                <c:pt idx="3">
                  <c:v>27</c:v>
                </c:pt>
                <c:pt idx="4">
                  <c:v>24</c:v>
                </c:pt>
                <c:pt idx="5">
                  <c:v>27</c:v>
                </c:pt>
                <c:pt idx="6">
                  <c:v>33</c:v>
                </c:pt>
                <c:pt idx="7">
                  <c:v>39</c:v>
                </c:pt>
                <c:pt idx="8">
                  <c:v>48</c:v>
                </c:pt>
                <c:pt idx="9">
                  <c:v>36</c:v>
                </c:pt>
              </c:numCache>
            </c:numRef>
          </c:val>
          <c:extLst>
            <c:ext xmlns:c16="http://schemas.microsoft.com/office/drawing/2014/chart" uri="{C3380CC4-5D6E-409C-BE32-E72D297353CC}">
              <c16:uniqueId val="{00000001-88C0-4A7B-9AC4-6F739ADF4367}"/>
            </c:ext>
          </c:extLst>
        </c:ser>
        <c:ser>
          <c:idx val="2"/>
          <c:order val="2"/>
          <c:tx>
            <c:strRef>
              <c:f>MAORI.WELL!$N$24</c:f>
              <c:strCache>
                <c:ptCount val="1"/>
                <c:pt idx="0">
                  <c:v>High level service use</c:v>
                </c:pt>
              </c:strCache>
            </c:strRef>
          </c:tx>
          <c:spPr>
            <a:solidFill>
              <a:schemeClr val="accent3"/>
            </a:solidFill>
            <a:ln>
              <a:noFill/>
            </a:ln>
            <a:effectLst/>
          </c:spPr>
          <c:cat>
            <c:numRef>
              <c:f>MAORI.WELL!$D$7:$M$7</c:f>
              <c:numCache>
                <c:formatCode>###########0</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MAORI.WELL!$O$24:$X$24</c:f>
              <c:numCache>
                <c:formatCode>_-* #,##0_-;\-* #,##0_-;_-* "-"??_-;_-@_-</c:formatCode>
                <c:ptCount val="10"/>
                <c:pt idx="0">
                  <c:v>6</c:v>
                </c:pt>
                <c:pt idx="1">
                  <c:v>9</c:v>
                </c:pt>
                <c:pt idx="2">
                  <c:v>9</c:v>
                </c:pt>
                <c:pt idx="3">
                  <c:v>12</c:v>
                </c:pt>
                <c:pt idx="4">
                  <c:v>12</c:v>
                </c:pt>
                <c:pt idx="5">
                  <c:v>15</c:v>
                </c:pt>
                <c:pt idx="6">
                  <c:v>15</c:v>
                </c:pt>
                <c:pt idx="7">
                  <c:v>18</c:v>
                </c:pt>
                <c:pt idx="8">
                  <c:v>12</c:v>
                </c:pt>
                <c:pt idx="9">
                  <c:v>21</c:v>
                </c:pt>
              </c:numCache>
            </c:numRef>
          </c:val>
          <c:extLst>
            <c:ext xmlns:c16="http://schemas.microsoft.com/office/drawing/2014/chart" uri="{C3380CC4-5D6E-409C-BE32-E72D297353CC}">
              <c16:uniqueId val="{00000002-88C0-4A7B-9AC4-6F739ADF4367}"/>
            </c:ext>
          </c:extLst>
        </c:ser>
        <c:dLbls>
          <c:showLegendKey val="0"/>
          <c:showVal val="0"/>
          <c:showCatName val="0"/>
          <c:showSerName val="0"/>
          <c:showPercent val="0"/>
          <c:showBubbleSize val="0"/>
        </c:dLbls>
        <c:axId val="1140108464"/>
        <c:axId val="1140103872"/>
      </c:areaChart>
      <c:catAx>
        <c:axId val="1140108464"/>
        <c:scaling>
          <c:orientation val="minMax"/>
        </c:scaling>
        <c:delete val="0"/>
        <c:axPos val="b"/>
        <c:numFmt formatCode="###########0"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40103872"/>
        <c:crosses val="autoZero"/>
        <c:auto val="1"/>
        <c:lblAlgn val="ctr"/>
        <c:lblOffset val="100"/>
        <c:noMultiLvlLbl val="0"/>
      </c:catAx>
      <c:valAx>
        <c:axId val="1140103872"/>
        <c:scaling>
          <c:orientation val="minMax"/>
        </c:scaling>
        <c:delete val="0"/>
        <c:axPos val="l"/>
        <c:majorGridlines>
          <c:spPr>
            <a:ln w="9525" cap="flat" cmpd="sng" algn="ctr">
              <a:solidFill>
                <a:schemeClr val="tx1">
                  <a:lumMod val="15000"/>
                  <a:lumOff val="85000"/>
                </a:schemeClr>
              </a:solidFill>
              <a:round/>
            </a:ln>
            <a:effectLst/>
          </c:spPr>
        </c:majorGridlines>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40108464"/>
        <c:crosses val="autoZero"/>
        <c:crossBetween val="midCat"/>
        <c:majorUnit val="100"/>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1200" b="0" i="0" u="none" strike="noStrike" kern="1200" spc="0" baseline="0">
                <a:solidFill>
                  <a:schemeClr val="tx1"/>
                </a:solidFill>
                <a:latin typeface="+mn-lt"/>
                <a:ea typeface="+mn-ea"/>
                <a:cs typeface="+mn-cs"/>
              </a:defRPr>
            </a:pPr>
            <a:r>
              <a:rPr lang="en-NZ" sz="1400" b="1"/>
              <a:t>Mental health service use:</a:t>
            </a:r>
            <a:br>
              <a:rPr lang="en-NZ" sz="1400" b="1"/>
            </a:br>
            <a:r>
              <a:rPr lang="en-NZ" sz="1400" b="1"/>
              <a:t>Male Māori doctorate students</a:t>
            </a:r>
          </a:p>
        </c:rich>
      </c:tx>
      <c:overlay val="0"/>
      <c:spPr>
        <a:noFill/>
        <a:ln>
          <a:noFill/>
        </a:ln>
        <a:effectLst/>
      </c:spPr>
      <c:txPr>
        <a:bodyPr rot="0" spcFirstLastPara="1" vertOverflow="ellipsis" vert="horz" wrap="square" anchor="ctr" anchorCtr="1"/>
        <a:lstStyle/>
        <a:p>
          <a:pPr>
            <a:defRPr lang="en-US" sz="1200" b="0" i="0" u="none" strike="noStrike" kern="1200" spc="0" baseline="0">
              <a:solidFill>
                <a:schemeClr val="tx1"/>
              </a:solidFill>
              <a:latin typeface="+mn-lt"/>
              <a:ea typeface="+mn-ea"/>
              <a:cs typeface="+mn-cs"/>
            </a:defRPr>
          </a:pPr>
          <a:endParaRPr lang="en-US"/>
        </a:p>
      </c:txPr>
    </c:title>
    <c:autoTitleDeleted val="0"/>
    <c:plotArea>
      <c:layout/>
      <c:areaChart>
        <c:grouping val="standard"/>
        <c:varyColors val="0"/>
        <c:ser>
          <c:idx val="0"/>
          <c:order val="0"/>
          <c:tx>
            <c:strRef>
              <c:f>MAORI.WELL!$N$26</c:f>
              <c:strCache>
                <c:ptCount val="1"/>
                <c:pt idx="0">
                  <c:v>Didn’t use any Mental Health services</c:v>
                </c:pt>
              </c:strCache>
            </c:strRef>
          </c:tx>
          <c:spPr>
            <a:solidFill>
              <a:schemeClr val="accent1"/>
            </a:solidFill>
            <a:ln w="25400">
              <a:noFill/>
            </a:ln>
            <a:effectLst/>
          </c:spPr>
          <c:cat>
            <c:numRef>
              <c:f>MAORI.WELL!$D$7:$M$7</c:f>
              <c:numCache>
                <c:formatCode>###########0</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MAORI.WELL!$O$26:$X$26</c:f>
              <c:numCache>
                <c:formatCode>_-* #,##0_-;\-* #,##0_-;_-* "-"??_-;_-@_-</c:formatCode>
                <c:ptCount val="10"/>
                <c:pt idx="0">
                  <c:v>168</c:v>
                </c:pt>
                <c:pt idx="1">
                  <c:v>156</c:v>
                </c:pt>
                <c:pt idx="2">
                  <c:v>156</c:v>
                </c:pt>
                <c:pt idx="3">
                  <c:v>171</c:v>
                </c:pt>
                <c:pt idx="4">
                  <c:v>153</c:v>
                </c:pt>
                <c:pt idx="5">
                  <c:v>165</c:v>
                </c:pt>
                <c:pt idx="6">
                  <c:v>153</c:v>
                </c:pt>
                <c:pt idx="7">
                  <c:v>180</c:v>
                </c:pt>
                <c:pt idx="8">
                  <c:v>183</c:v>
                </c:pt>
                <c:pt idx="9">
                  <c:v>180</c:v>
                </c:pt>
              </c:numCache>
            </c:numRef>
          </c:val>
          <c:extLst>
            <c:ext xmlns:c16="http://schemas.microsoft.com/office/drawing/2014/chart" uri="{C3380CC4-5D6E-409C-BE32-E72D297353CC}">
              <c16:uniqueId val="{00000000-1D0D-41D7-864E-45B4A09E3F06}"/>
            </c:ext>
          </c:extLst>
        </c:ser>
        <c:ser>
          <c:idx val="1"/>
          <c:order val="1"/>
          <c:tx>
            <c:strRef>
              <c:f>MAORI.WELL!$N$27</c:f>
              <c:strCache>
                <c:ptCount val="1"/>
                <c:pt idx="0">
                  <c:v>Low level service use</c:v>
                </c:pt>
              </c:strCache>
            </c:strRef>
          </c:tx>
          <c:spPr>
            <a:solidFill>
              <a:schemeClr val="accent2"/>
            </a:solidFill>
            <a:ln w="25400">
              <a:noFill/>
            </a:ln>
            <a:effectLst/>
          </c:spPr>
          <c:cat>
            <c:numRef>
              <c:f>MAORI.WELL!$D$7:$M$7</c:f>
              <c:numCache>
                <c:formatCode>###########0</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MAORI.WELL!$O$27:$X$27</c:f>
              <c:numCache>
                <c:formatCode>_-* #,##0_-;\-* #,##0_-;_-* "-"??_-;_-@_-</c:formatCode>
                <c:ptCount val="10"/>
                <c:pt idx="0">
                  <c:v>6</c:v>
                </c:pt>
                <c:pt idx="1">
                  <c:v>6</c:v>
                </c:pt>
                <c:pt idx="2">
                  <c:v>9</c:v>
                </c:pt>
                <c:pt idx="3">
                  <c:v>9</c:v>
                </c:pt>
                <c:pt idx="4">
                  <c:v>9</c:v>
                </c:pt>
                <c:pt idx="5">
                  <c:v>12</c:v>
                </c:pt>
                <c:pt idx="6">
                  <c:v>12</c:v>
                </c:pt>
                <c:pt idx="7">
                  <c:v>9</c:v>
                </c:pt>
                <c:pt idx="8">
                  <c:v>6</c:v>
                </c:pt>
                <c:pt idx="9">
                  <c:v>12</c:v>
                </c:pt>
              </c:numCache>
            </c:numRef>
          </c:val>
          <c:extLst>
            <c:ext xmlns:c16="http://schemas.microsoft.com/office/drawing/2014/chart" uri="{C3380CC4-5D6E-409C-BE32-E72D297353CC}">
              <c16:uniqueId val="{00000001-1D0D-41D7-864E-45B4A09E3F06}"/>
            </c:ext>
          </c:extLst>
        </c:ser>
        <c:ser>
          <c:idx val="2"/>
          <c:order val="2"/>
          <c:tx>
            <c:strRef>
              <c:f>MAORI.WELL!$N$28</c:f>
              <c:strCache>
                <c:ptCount val="1"/>
                <c:pt idx="0">
                  <c:v>High level service use</c:v>
                </c:pt>
              </c:strCache>
            </c:strRef>
          </c:tx>
          <c:spPr>
            <a:solidFill>
              <a:schemeClr val="accent3"/>
            </a:solidFill>
            <a:ln w="25400">
              <a:noFill/>
            </a:ln>
            <a:effectLst/>
          </c:spPr>
          <c:cat>
            <c:numRef>
              <c:f>MAORI.WELL!$D$7:$M$7</c:f>
              <c:numCache>
                <c:formatCode>###########0</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MAORI.WELL!$O$28:$X$28</c:f>
              <c:numCache>
                <c:formatCode>_-* #,##0_-;\-* #,##0_-;_-* "-"??_-;_-@_-</c:formatCode>
                <c:ptCount val="10"/>
                <c:pt idx="0">
                  <c:v>3</c:v>
                </c:pt>
                <c:pt idx="1">
                  <c:v>9</c:v>
                </c:pt>
                <c:pt idx="2">
                  <c:v>6</c:v>
                </c:pt>
                <c:pt idx="3">
                  <c:v>3</c:v>
                </c:pt>
                <c:pt idx="4">
                  <c:v>9</c:v>
                </c:pt>
                <c:pt idx="5">
                  <c:v>6</c:v>
                </c:pt>
                <c:pt idx="6">
                  <c:v>9</c:v>
                </c:pt>
                <c:pt idx="7">
                  <c:v>3</c:v>
                </c:pt>
                <c:pt idx="8">
                  <c:v>9</c:v>
                </c:pt>
                <c:pt idx="9">
                  <c:v>9</c:v>
                </c:pt>
              </c:numCache>
            </c:numRef>
          </c:val>
          <c:extLst>
            <c:ext xmlns:c16="http://schemas.microsoft.com/office/drawing/2014/chart" uri="{C3380CC4-5D6E-409C-BE32-E72D297353CC}">
              <c16:uniqueId val="{00000002-1D0D-41D7-864E-45B4A09E3F06}"/>
            </c:ext>
          </c:extLst>
        </c:ser>
        <c:dLbls>
          <c:showLegendKey val="0"/>
          <c:showVal val="0"/>
          <c:showCatName val="0"/>
          <c:showSerName val="0"/>
          <c:showPercent val="0"/>
          <c:showBubbleSize val="0"/>
        </c:dLbls>
        <c:axId val="1140108464"/>
        <c:axId val="1140103872"/>
      </c:areaChart>
      <c:catAx>
        <c:axId val="1140108464"/>
        <c:scaling>
          <c:orientation val="minMax"/>
        </c:scaling>
        <c:delete val="0"/>
        <c:axPos val="b"/>
        <c:numFmt formatCode="###########0"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n-US" sz="1000" b="0" i="0" u="none" strike="noStrike" kern="1200" baseline="0">
                <a:solidFill>
                  <a:schemeClr val="tx1"/>
                </a:solidFill>
                <a:latin typeface="+mn-lt"/>
                <a:ea typeface="+mn-ea"/>
                <a:cs typeface="+mn-cs"/>
              </a:defRPr>
            </a:pPr>
            <a:endParaRPr lang="en-US"/>
          </a:p>
        </c:txPr>
        <c:crossAx val="1140103872"/>
        <c:crosses val="autoZero"/>
        <c:auto val="1"/>
        <c:lblAlgn val="ctr"/>
        <c:lblOffset val="100"/>
        <c:noMultiLvlLbl val="0"/>
      </c:catAx>
      <c:valAx>
        <c:axId val="1140103872"/>
        <c:scaling>
          <c:orientation val="minMax"/>
          <c:max val="450"/>
        </c:scaling>
        <c:delete val="0"/>
        <c:axPos val="l"/>
        <c:majorGridlines>
          <c:spPr>
            <a:ln w="9525" cap="flat" cmpd="sng" algn="ctr">
              <a:solidFill>
                <a:schemeClr val="tx1">
                  <a:lumMod val="15000"/>
                  <a:lumOff val="85000"/>
                </a:schemeClr>
              </a:solidFill>
              <a:round/>
            </a:ln>
            <a:effectLst/>
          </c:spPr>
        </c:majorGridlines>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lang="en-US" sz="1000" b="0" i="0" u="none" strike="noStrike" kern="1200" baseline="0">
                <a:solidFill>
                  <a:schemeClr val="tx1"/>
                </a:solidFill>
                <a:latin typeface="+mn-lt"/>
                <a:ea typeface="+mn-ea"/>
                <a:cs typeface="+mn-cs"/>
              </a:defRPr>
            </a:pPr>
            <a:endParaRPr lang="en-US"/>
          </a:p>
        </c:txPr>
        <c:crossAx val="1140108464"/>
        <c:crosses val="autoZero"/>
        <c:crossBetween val="midCat"/>
        <c:majorUnit val="100"/>
      </c:valAx>
      <c:spPr>
        <a:noFill/>
        <a:ln>
          <a:noFill/>
        </a:ln>
        <a:effectLst/>
      </c:spPr>
    </c:plotArea>
    <c:legend>
      <c:legendPos val="b"/>
      <c:overlay val="0"/>
      <c:spPr>
        <a:noFill/>
        <a:ln>
          <a:noFill/>
        </a:ln>
        <a:effectLst/>
      </c:spPr>
      <c:txPr>
        <a:bodyPr rot="0" spcFirstLastPara="1" vertOverflow="ellipsis" vert="horz" wrap="square" anchor="ctr" anchorCtr="1"/>
        <a:lstStyle/>
        <a:p>
          <a:pPr>
            <a:defRPr lang="en-US" sz="1000" b="0" i="0" u="none" strike="noStrike" kern="1200" baseline="0">
              <a:solidFill>
                <a:schemeClr val="tx1"/>
              </a:solidFill>
              <a:latin typeface="+mn-lt"/>
              <a:ea typeface="+mn-ea"/>
              <a:cs typeface="+mn-cs"/>
            </a:defRPr>
          </a:pPr>
          <a:endParaRPr lang="en-US"/>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lang="en-US" sz="1000" b="0" i="0" u="none" strike="noStrike" kern="1200" baseline="0">
          <a:solidFill>
            <a:schemeClr val="tx1"/>
          </a:solidFill>
          <a:latin typeface="+mn-lt"/>
          <a:ea typeface="+mn-ea"/>
          <a:cs typeface="+mn-cs"/>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en-NZ" sz="1400" b="1"/>
              <a:t>Domestic doctorate</a:t>
            </a:r>
            <a:r>
              <a:rPr lang="en-NZ" sz="1400" b="1" baseline="0"/>
              <a:t> graduates studied mainly</a:t>
            </a:r>
            <a:br>
              <a:rPr lang="en-NZ" sz="1400" b="1" baseline="0"/>
            </a:br>
            <a:r>
              <a:rPr lang="en-NZ" sz="1400" b="1" baseline="0"/>
              <a:t>full-time: EFTS consumed</a:t>
            </a:r>
            <a:endParaRPr lang="en-NZ" sz="1400" b="1"/>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DOM.GRAD!$C$45</c:f>
              <c:strCache>
                <c:ptCount val="1"/>
                <c:pt idx="0">
                  <c:v>P25</c:v>
                </c:pt>
              </c:strCache>
            </c:strRef>
          </c:tx>
          <c:spPr>
            <a:ln w="28575" cap="rnd">
              <a:solidFill>
                <a:schemeClr val="tx1"/>
              </a:solidFill>
              <a:prstDash val="sysDash"/>
              <a:round/>
            </a:ln>
            <a:effectLst/>
          </c:spPr>
          <c:marker>
            <c:symbol val="none"/>
          </c:marker>
          <c:cat>
            <c:numRef>
              <c:f>DOM.GRAD!$D$6:$X$6</c:f>
              <c:numCache>
                <c:formatCode>###########0</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DOM.GRAD!$D$45:$X$45</c:f>
              <c:numCache>
                <c:formatCode>########0.0</c:formatCode>
                <c:ptCount val="21"/>
                <c:pt idx="0">
                  <c:v>3.5</c:v>
                </c:pt>
                <c:pt idx="1">
                  <c:v>3.75</c:v>
                </c:pt>
                <c:pt idx="2">
                  <c:v>3.7</c:v>
                </c:pt>
                <c:pt idx="3">
                  <c:v>3.59</c:v>
                </c:pt>
                <c:pt idx="4">
                  <c:v>3.75</c:v>
                </c:pt>
                <c:pt idx="5">
                  <c:v>3.85</c:v>
                </c:pt>
                <c:pt idx="6">
                  <c:v>3.85</c:v>
                </c:pt>
                <c:pt idx="7">
                  <c:v>3.67</c:v>
                </c:pt>
                <c:pt idx="8">
                  <c:v>3.83</c:v>
                </c:pt>
                <c:pt idx="9">
                  <c:v>3.67</c:v>
                </c:pt>
                <c:pt idx="10">
                  <c:v>3.62</c:v>
                </c:pt>
                <c:pt idx="11">
                  <c:v>3.5</c:v>
                </c:pt>
                <c:pt idx="12">
                  <c:v>3.5</c:v>
                </c:pt>
                <c:pt idx="13">
                  <c:v>3.5</c:v>
                </c:pt>
                <c:pt idx="14">
                  <c:v>3.5</c:v>
                </c:pt>
                <c:pt idx="15">
                  <c:v>3.5</c:v>
                </c:pt>
                <c:pt idx="16">
                  <c:v>3.42</c:v>
                </c:pt>
                <c:pt idx="17">
                  <c:v>3.5</c:v>
                </c:pt>
                <c:pt idx="18">
                  <c:v>3.42</c:v>
                </c:pt>
                <c:pt idx="19">
                  <c:v>3.42</c:v>
                </c:pt>
                <c:pt idx="20">
                  <c:v>3.42</c:v>
                </c:pt>
              </c:numCache>
            </c:numRef>
          </c:val>
          <c:smooth val="0"/>
          <c:extLst>
            <c:ext xmlns:c16="http://schemas.microsoft.com/office/drawing/2014/chart" uri="{C3380CC4-5D6E-409C-BE32-E72D297353CC}">
              <c16:uniqueId val="{00000000-50A7-4C49-9C5E-25E1812DE170}"/>
            </c:ext>
          </c:extLst>
        </c:ser>
        <c:ser>
          <c:idx val="1"/>
          <c:order val="1"/>
          <c:tx>
            <c:strRef>
              <c:f>DOM.GRAD!$C$46</c:f>
              <c:strCache>
                <c:ptCount val="1"/>
                <c:pt idx="0">
                  <c:v>Median</c:v>
                </c:pt>
              </c:strCache>
            </c:strRef>
          </c:tx>
          <c:spPr>
            <a:ln w="28575" cap="rnd">
              <a:solidFill>
                <a:schemeClr val="accent2"/>
              </a:solidFill>
              <a:round/>
            </a:ln>
            <a:effectLst/>
          </c:spPr>
          <c:marker>
            <c:symbol val="none"/>
          </c:marker>
          <c:cat>
            <c:numRef>
              <c:f>DOM.GRAD!$D$6:$X$6</c:f>
              <c:numCache>
                <c:formatCode>###########0</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DOM.GRAD!$D$46:$X$46</c:f>
              <c:numCache>
                <c:formatCode>########0.0</c:formatCode>
                <c:ptCount val="21"/>
                <c:pt idx="0">
                  <c:v>3.99</c:v>
                </c:pt>
                <c:pt idx="1">
                  <c:v>4.1100000000000003</c:v>
                </c:pt>
                <c:pt idx="2">
                  <c:v>4</c:v>
                </c:pt>
                <c:pt idx="3">
                  <c:v>4</c:v>
                </c:pt>
                <c:pt idx="4">
                  <c:v>4.32</c:v>
                </c:pt>
                <c:pt idx="5">
                  <c:v>4.5</c:v>
                </c:pt>
                <c:pt idx="6">
                  <c:v>4.5</c:v>
                </c:pt>
                <c:pt idx="7">
                  <c:v>4.17</c:v>
                </c:pt>
                <c:pt idx="8">
                  <c:v>4.13</c:v>
                </c:pt>
                <c:pt idx="9">
                  <c:v>4</c:v>
                </c:pt>
                <c:pt idx="10">
                  <c:v>4</c:v>
                </c:pt>
                <c:pt idx="11">
                  <c:v>4</c:v>
                </c:pt>
                <c:pt idx="12">
                  <c:v>4</c:v>
                </c:pt>
                <c:pt idx="13">
                  <c:v>4</c:v>
                </c:pt>
                <c:pt idx="14">
                  <c:v>4</c:v>
                </c:pt>
                <c:pt idx="15">
                  <c:v>4</c:v>
                </c:pt>
                <c:pt idx="16">
                  <c:v>4</c:v>
                </c:pt>
                <c:pt idx="17">
                  <c:v>4</c:v>
                </c:pt>
                <c:pt idx="18">
                  <c:v>3.87</c:v>
                </c:pt>
                <c:pt idx="19">
                  <c:v>3.89</c:v>
                </c:pt>
                <c:pt idx="20">
                  <c:v>3.77</c:v>
                </c:pt>
              </c:numCache>
            </c:numRef>
          </c:val>
          <c:smooth val="0"/>
          <c:extLst>
            <c:ext xmlns:c16="http://schemas.microsoft.com/office/drawing/2014/chart" uri="{C3380CC4-5D6E-409C-BE32-E72D297353CC}">
              <c16:uniqueId val="{00000001-50A7-4C49-9C5E-25E1812DE170}"/>
            </c:ext>
          </c:extLst>
        </c:ser>
        <c:ser>
          <c:idx val="2"/>
          <c:order val="2"/>
          <c:tx>
            <c:strRef>
              <c:f>DOM.GRAD!$C$47</c:f>
              <c:strCache>
                <c:ptCount val="1"/>
                <c:pt idx="0">
                  <c:v>Mean</c:v>
                </c:pt>
              </c:strCache>
            </c:strRef>
          </c:tx>
          <c:spPr>
            <a:ln w="28575" cap="rnd">
              <a:solidFill>
                <a:schemeClr val="accent3"/>
              </a:solidFill>
              <a:round/>
            </a:ln>
            <a:effectLst/>
          </c:spPr>
          <c:marker>
            <c:symbol val="none"/>
          </c:marker>
          <c:cat>
            <c:numRef>
              <c:f>DOM.GRAD!$D$6:$X$6</c:f>
              <c:numCache>
                <c:formatCode>###########0</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DOM.GRAD!$D$47:$X$47</c:f>
              <c:numCache>
                <c:formatCode>########0.0</c:formatCode>
                <c:ptCount val="21"/>
                <c:pt idx="0">
                  <c:v>3.98</c:v>
                </c:pt>
                <c:pt idx="1">
                  <c:v>4.21</c:v>
                </c:pt>
                <c:pt idx="2">
                  <c:v>4.33</c:v>
                </c:pt>
                <c:pt idx="3">
                  <c:v>4.38</c:v>
                </c:pt>
                <c:pt idx="4">
                  <c:v>4.6100000000000003</c:v>
                </c:pt>
                <c:pt idx="5">
                  <c:v>4.62</c:v>
                </c:pt>
                <c:pt idx="6">
                  <c:v>4.7</c:v>
                </c:pt>
                <c:pt idx="7">
                  <c:v>4.42</c:v>
                </c:pt>
                <c:pt idx="8">
                  <c:v>4.47</c:v>
                </c:pt>
                <c:pt idx="9">
                  <c:v>4.41</c:v>
                </c:pt>
                <c:pt idx="10">
                  <c:v>4.3600000000000003</c:v>
                </c:pt>
                <c:pt idx="11">
                  <c:v>4.24</c:v>
                </c:pt>
                <c:pt idx="12">
                  <c:v>4.2</c:v>
                </c:pt>
                <c:pt idx="13">
                  <c:v>4.3</c:v>
                </c:pt>
                <c:pt idx="14">
                  <c:v>4.3499999999999996</c:v>
                </c:pt>
                <c:pt idx="15">
                  <c:v>4.3099999999999996</c:v>
                </c:pt>
                <c:pt idx="16">
                  <c:v>4.3600000000000003</c:v>
                </c:pt>
                <c:pt idx="17">
                  <c:v>4.2</c:v>
                </c:pt>
                <c:pt idx="18">
                  <c:v>4.03</c:v>
                </c:pt>
                <c:pt idx="19">
                  <c:v>4.07</c:v>
                </c:pt>
                <c:pt idx="20">
                  <c:v>3.88</c:v>
                </c:pt>
              </c:numCache>
            </c:numRef>
          </c:val>
          <c:smooth val="0"/>
          <c:extLst>
            <c:ext xmlns:c16="http://schemas.microsoft.com/office/drawing/2014/chart" uri="{C3380CC4-5D6E-409C-BE32-E72D297353CC}">
              <c16:uniqueId val="{00000002-50A7-4C49-9C5E-25E1812DE170}"/>
            </c:ext>
          </c:extLst>
        </c:ser>
        <c:ser>
          <c:idx val="3"/>
          <c:order val="3"/>
          <c:tx>
            <c:strRef>
              <c:f>DOM.GRAD!$C$48</c:f>
              <c:strCache>
                <c:ptCount val="1"/>
                <c:pt idx="0">
                  <c:v>P75</c:v>
                </c:pt>
              </c:strCache>
            </c:strRef>
          </c:tx>
          <c:spPr>
            <a:ln w="28575" cap="rnd">
              <a:solidFill>
                <a:schemeClr val="tx1"/>
              </a:solidFill>
              <a:prstDash val="sysDot"/>
              <a:round/>
            </a:ln>
            <a:effectLst/>
          </c:spPr>
          <c:marker>
            <c:symbol val="none"/>
          </c:marker>
          <c:cat>
            <c:numRef>
              <c:f>DOM.GRAD!$D$6:$X$6</c:f>
              <c:numCache>
                <c:formatCode>###########0</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DOM.GRAD!$D$48:$X$48</c:f>
              <c:numCache>
                <c:formatCode>########0.0</c:formatCode>
                <c:ptCount val="21"/>
                <c:pt idx="0">
                  <c:v>4.6500000000000004</c:v>
                </c:pt>
                <c:pt idx="1">
                  <c:v>4.88</c:v>
                </c:pt>
                <c:pt idx="2">
                  <c:v>5</c:v>
                </c:pt>
                <c:pt idx="3">
                  <c:v>5</c:v>
                </c:pt>
                <c:pt idx="4">
                  <c:v>5.25</c:v>
                </c:pt>
                <c:pt idx="5">
                  <c:v>5.17</c:v>
                </c:pt>
                <c:pt idx="6">
                  <c:v>5.24</c:v>
                </c:pt>
                <c:pt idx="7">
                  <c:v>5</c:v>
                </c:pt>
                <c:pt idx="8">
                  <c:v>5</c:v>
                </c:pt>
                <c:pt idx="9">
                  <c:v>4.83</c:v>
                </c:pt>
                <c:pt idx="10">
                  <c:v>5</c:v>
                </c:pt>
                <c:pt idx="11">
                  <c:v>4.54</c:v>
                </c:pt>
                <c:pt idx="12">
                  <c:v>4.75</c:v>
                </c:pt>
                <c:pt idx="13">
                  <c:v>5</c:v>
                </c:pt>
                <c:pt idx="14">
                  <c:v>5</c:v>
                </c:pt>
                <c:pt idx="15">
                  <c:v>5</c:v>
                </c:pt>
                <c:pt idx="16">
                  <c:v>5</c:v>
                </c:pt>
                <c:pt idx="17">
                  <c:v>4.67</c:v>
                </c:pt>
                <c:pt idx="18">
                  <c:v>4.42</c:v>
                </c:pt>
                <c:pt idx="19">
                  <c:v>4.42</c:v>
                </c:pt>
                <c:pt idx="20">
                  <c:v>4.17</c:v>
                </c:pt>
              </c:numCache>
            </c:numRef>
          </c:val>
          <c:smooth val="0"/>
          <c:extLst>
            <c:ext xmlns:c16="http://schemas.microsoft.com/office/drawing/2014/chart" uri="{C3380CC4-5D6E-409C-BE32-E72D297353CC}">
              <c16:uniqueId val="{00000003-50A7-4C49-9C5E-25E1812DE170}"/>
            </c:ext>
          </c:extLst>
        </c:ser>
        <c:dLbls>
          <c:showLegendKey val="0"/>
          <c:showVal val="0"/>
          <c:showCatName val="0"/>
          <c:showSerName val="0"/>
          <c:showPercent val="0"/>
          <c:showBubbleSize val="0"/>
        </c:dLbls>
        <c:smooth val="0"/>
        <c:axId val="850703120"/>
        <c:axId val="850706072"/>
      </c:lineChart>
      <c:catAx>
        <c:axId val="850703120"/>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50706072"/>
        <c:crosses val="autoZero"/>
        <c:auto val="1"/>
        <c:lblAlgn val="ctr"/>
        <c:lblOffset val="100"/>
        <c:noMultiLvlLbl val="0"/>
      </c:catAx>
      <c:valAx>
        <c:axId val="850706072"/>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507031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en-NZ" sz="1400" b="1"/>
              <a:t>Domestic</a:t>
            </a:r>
            <a:r>
              <a:rPr lang="en-NZ" sz="1400" b="1" baseline="0"/>
              <a:t> doctorate graduates by study load</a:t>
            </a:r>
            <a:endParaRPr lang="en-NZ" sz="1400" b="1"/>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DOM.GRAD!$B$13</c:f>
              <c:strCache>
                <c:ptCount val="1"/>
                <c:pt idx="0">
                  <c:v>Mainly studied part-time</c:v>
                </c:pt>
              </c:strCache>
            </c:strRef>
          </c:tx>
          <c:spPr>
            <a:solidFill>
              <a:schemeClr val="accent1"/>
            </a:solidFill>
            <a:ln>
              <a:noFill/>
            </a:ln>
            <a:effectLst/>
          </c:spPr>
          <c:invertIfNegative val="0"/>
          <c:val>
            <c:numRef>
              <c:f>DOM.GRAD!$D$13:$X$13</c:f>
              <c:numCache>
                <c:formatCode>###########0</c:formatCode>
                <c:ptCount val="21"/>
                <c:pt idx="0">
                  <c:v>81</c:v>
                </c:pt>
                <c:pt idx="1">
                  <c:v>90</c:v>
                </c:pt>
                <c:pt idx="2">
                  <c:v>75</c:v>
                </c:pt>
                <c:pt idx="3">
                  <c:v>96</c:v>
                </c:pt>
                <c:pt idx="4">
                  <c:v>93</c:v>
                </c:pt>
                <c:pt idx="5">
                  <c:v>90</c:v>
                </c:pt>
                <c:pt idx="6">
                  <c:v>84</c:v>
                </c:pt>
                <c:pt idx="7">
                  <c:v>96</c:v>
                </c:pt>
                <c:pt idx="8">
                  <c:v>111</c:v>
                </c:pt>
                <c:pt idx="9">
                  <c:v>117</c:v>
                </c:pt>
                <c:pt idx="10">
                  <c:v>117</c:v>
                </c:pt>
                <c:pt idx="11">
                  <c:v>144</c:v>
                </c:pt>
                <c:pt idx="12">
                  <c:v>168</c:v>
                </c:pt>
                <c:pt idx="13">
                  <c:v>159</c:v>
                </c:pt>
                <c:pt idx="14">
                  <c:v>177</c:v>
                </c:pt>
                <c:pt idx="15">
                  <c:v>210</c:v>
                </c:pt>
                <c:pt idx="16">
                  <c:v>204</c:v>
                </c:pt>
                <c:pt idx="17">
                  <c:v>225</c:v>
                </c:pt>
                <c:pt idx="18">
                  <c:v>213</c:v>
                </c:pt>
                <c:pt idx="19">
                  <c:v>240</c:v>
                </c:pt>
                <c:pt idx="20">
                  <c:v>228</c:v>
                </c:pt>
              </c:numCache>
            </c:numRef>
          </c:val>
          <c:extLst>
            <c:ext xmlns:c16="http://schemas.microsoft.com/office/drawing/2014/chart" uri="{C3380CC4-5D6E-409C-BE32-E72D297353CC}">
              <c16:uniqueId val="{00000000-D99B-411C-8CA0-EBF4FEE79230}"/>
            </c:ext>
          </c:extLst>
        </c:ser>
        <c:ser>
          <c:idx val="1"/>
          <c:order val="1"/>
          <c:tx>
            <c:strRef>
              <c:f>DOM.GRAD!$B$14</c:f>
              <c:strCache>
                <c:ptCount val="1"/>
                <c:pt idx="0">
                  <c:v>Mainly studied full-time</c:v>
                </c:pt>
              </c:strCache>
            </c:strRef>
          </c:tx>
          <c:spPr>
            <a:solidFill>
              <a:schemeClr val="accent2"/>
            </a:solidFill>
            <a:ln>
              <a:noFill/>
            </a:ln>
            <a:effectLst/>
          </c:spPr>
          <c:invertIfNegative val="0"/>
          <c:val>
            <c:numRef>
              <c:f>DOM.GRAD!$D$14:$X$14</c:f>
              <c:numCache>
                <c:formatCode>###########0</c:formatCode>
                <c:ptCount val="21"/>
                <c:pt idx="0">
                  <c:v>285</c:v>
                </c:pt>
                <c:pt idx="1">
                  <c:v>261</c:v>
                </c:pt>
                <c:pt idx="2">
                  <c:v>297</c:v>
                </c:pt>
                <c:pt idx="3">
                  <c:v>372</c:v>
                </c:pt>
                <c:pt idx="4">
                  <c:v>417</c:v>
                </c:pt>
                <c:pt idx="5">
                  <c:v>438</c:v>
                </c:pt>
                <c:pt idx="6">
                  <c:v>444</c:v>
                </c:pt>
                <c:pt idx="7">
                  <c:v>432</c:v>
                </c:pt>
                <c:pt idx="8">
                  <c:v>498</c:v>
                </c:pt>
                <c:pt idx="9">
                  <c:v>516</c:v>
                </c:pt>
                <c:pt idx="10">
                  <c:v>567</c:v>
                </c:pt>
                <c:pt idx="11">
                  <c:v>504</c:v>
                </c:pt>
                <c:pt idx="12">
                  <c:v>456</c:v>
                </c:pt>
                <c:pt idx="13">
                  <c:v>528</c:v>
                </c:pt>
                <c:pt idx="14">
                  <c:v>534</c:v>
                </c:pt>
                <c:pt idx="15">
                  <c:v>444</c:v>
                </c:pt>
                <c:pt idx="16">
                  <c:v>450</c:v>
                </c:pt>
                <c:pt idx="17">
                  <c:v>501</c:v>
                </c:pt>
                <c:pt idx="18">
                  <c:v>450</c:v>
                </c:pt>
                <c:pt idx="19">
                  <c:v>411</c:v>
                </c:pt>
                <c:pt idx="20">
                  <c:v>438</c:v>
                </c:pt>
              </c:numCache>
            </c:numRef>
          </c:val>
          <c:extLst>
            <c:ext xmlns:c16="http://schemas.microsoft.com/office/drawing/2014/chart" uri="{C3380CC4-5D6E-409C-BE32-E72D297353CC}">
              <c16:uniqueId val="{00000001-D99B-411C-8CA0-EBF4FEE79230}"/>
            </c:ext>
          </c:extLst>
        </c:ser>
        <c:dLbls>
          <c:showLegendKey val="0"/>
          <c:showVal val="0"/>
          <c:showCatName val="0"/>
          <c:showSerName val="0"/>
          <c:showPercent val="0"/>
          <c:showBubbleSize val="0"/>
        </c:dLbls>
        <c:gapWidth val="150"/>
        <c:overlap val="100"/>
        <c:axId val="1011399840"/>
        <c:axId val="1011401480"/>
      </c:barChart>
      <c:catAx>
        <c:axId val="1011399840"/>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11401480"/>
        <c:crosses val="autoZero"/>
        <c:auto val="1"/>
        <c:lblAlgn val="ctr"/>
        <c:lblOffset val="100"/>
        <c:noMultiLvlLbl val="0"/>
      </c:catAx>
      <c:valAx>
        <c:axId val="101140148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113998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en-NZ" sz="1400" b="1"/>
              <a:t>Domestic doctorate</a:t>
            </a:r>
            <a:r>
              <a:rPr lang="en-NZ" sz="1400" b="1" baseline="0"/>
              <a:t> graduates studied mainly</a:t>
            </a:r>
            <a:br>
              <a:rPr lang="en-NZ" sz="1400" b="1" baseline="0"/>
            </a:br>
            <a:r>
              <a:rPr lang="en-NZ" sz="1400" b="1" baseline="0"/>
              <a:t>part-time: EFTS consumed</a:t>
            </a:r>
            <a:endParaRPr lang="en-NZ" sz="1400" b="1"/>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DOM.GRAD!$C$66</c:f>
              <c:strCache>
                <c:ptCount val="1"/>
                <c:pt idx="0">
                  <c:v>P25</c:v>
                </c:pt>
              </c:strCache>
            </c:strRef>
          </c:tx>
          <c:spPr>
            <a:ln w="28575" cap="rnd">
              <a:solidFill>
                <a:schemeClr val="tx1"/>
              </a:solidFill>
              <a:prstDash val="sysDash"/>
              <a:round/>
            </a:ln>
            <a:effectLst/>
          </c:spPr>
          <c:marker>
            <c:symbol val="none"/>
          </c:marker>
          <c:cat>
            <c:numRef>
              <c:f>DOM.GRAD!$D$6:$X$6</c:f>
              <c:numCache>
                <c:formatCode>###########0</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DOM.GRAD!$D$66:$X$66</c:f>
              <c:numCache>
                <c:formatCode>########0.0</c:formatCode>
                <c:ptCount val="21"/>
                <c:pt idx="0">
                  <c:v>2</c:v>
                </c:pt>
                <c:pt idx="1">
                  <c:v>2.25</c:v>
                </c:pt>
                <c:pt idx="2">
                  <c:v>2.15</c:v>
                </c:pt>
                <c:pt idx="3">
                  <c:v>1.5</c:v>
                </c:pt>
                <c:pt idx="4">
                  <c:v>2.5</c:v>
                </c:pt>
                <c:pt idx="5">
                  <c:v>2.6</c:v>
                </c:pt>
                <c:pt idx="6">
                  <c:v>2.69</c:v>
                </c:pt>
                <c:pt idx="7">
                  <c:v>2.83</c:v>
                </c:pt>
                <c:pt idx="8">
                  <c:v>2.58</c:v>
                </c:pt>
                <c:pt idx="9">
                  <c:v>2.57</c:v>
                </c:pt>
                <c:pt idx="10">
                  <c:v>2.75</c:v>
                </c:pt>
                <c:pt idx="11">
                  <c:v>2.71</c:v>
                </c:pt>
                <c:pt idx="12">
                  <c:v>2.83</c:v>
                </c:pt>
                <c:pt idx="13">
                  <c:v>2.87</c:v>
                </c:pt>
                <c:pt idx="14">
                  <c:v>2.92</c:v>
                </c:pt>
                <c:pt idx="15">
                  <c:v>2.92</c:v>
                </c:pt>
                <c:pt idx="16">
                  <c:v>2.82</c:v>
                </c:pt>
                <c:pt idx="17">
                  <c:v>2.92</c:v>
                </c:pt>
                <c:pt idx="18">
                  <c:v>3</c:v>
                </c:pt>
                <c:pt idx="19">
                  <c:v>3</c:v>
                </c:pt>
                <c:pt idx="20">
                  <c:v>3</c:v>
                </c:pt>
              </c:numCache>
            </c:numRef>
          </c:val>
          <c:smooth val="0"/>
          <c:extLst>
            <c:ext xmlns:c16="http://schemas.microsoft.com/office/drawing/2014/chart" uri="{C3380CC4-5D6E-409C-BE32-E72D297353CC}">
              <c16:uniqueId val="{00000000-56AB-4B61-91A3-5BC25275C80C}"/>
            </c:ext>
          </c:extLst>
        </c:ser>
        <c:ser>
          <c:idx val="1"/>
          <c:order val="1"/>
          <c:tx>
            <c:strRef>
              <c:f>DOM.GRAD!$C$67</c:f>
              <c:strCache>
                <c:ptCount val="1"/>
                <c:pt idx="0">
                  <c:v>Median</c:v>
                </c:pt>
              </c:strCache>
            </c:strRef>
          </c:tx>
          <c:spPr>
            <a:ln w="28575" cap="rnd">
              <a:solidFill>
                <a:schemeClr val="accent2"/>
              </a:solidFill>
              <a:round/>
            </a:ln>
            <a:effectLst/>
          </c:spPr>
          <c:marker>
            <c:symbol val="none"/>
          </c:marker>
          <c:cat>
            <c:numRef>
              <c:f>DOM.GRAD!$D$6:$X$6</c:f>
              <c:numCache>
                <c:formatCode>###########0</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DOM.GRAD!$D$67:$X$67</c:f>
              <c:numCache>
                <c:formatCode>########0.0</c:formatCode>
                <c:ptCount val="21"/>
                <c:pt idx="0">
                  <c:v>2.64</c:v>
                </c:pt>
                <c:pt idx="1">
                  <c:v>2.99</c:v>
                </c:pt>
                <c:pt idx="2">
                  <c:v>2.99</c:v>
                </c:pt>
                <c:pt idx="3">
                  <c:v>3</c:v>
                </c:pt>
                <c:pt idx="4">
                  <c:v>3.34</c:v>
                </c:pt>
                <c:pt idx="5">
                  <c:v>3.34</c:v>
                </c:pt>
                <c:pt idx="6">
                  <c:v>3.44</c:v>
                </c:pt>
                <c:pt idx="7">
                  <c:v>3.5</c:v>
                </c:pt>
                <c:pt idx="8">
                  <c:v>3.66</c:v>
                </c:pt>
                <c:pt idx="9">
                  <c:v>3.42</c:v>
                </c:pt>
                <c:pt idx="10">
                  <c:v>3.67</c:v>
                </c:pt>
                <c:pt idx="11">
                  <c:v>3.5</c:v>
                </c:pt>
                <c:pt idx="12">
                  <c:v>3.5</c:v>
                </c:pt>
                <c:pt idx="13">
                  <c:v>3.51</c:v>
                </c:pt>
                <c:pt idx="14">
                  <c:v>3.5</c:v>
                </c:pt>
                <c:pt idx="15">
                  <c:v>3.5</c:v>
                </c:pt>
                <c:pt idx="16">
                  <c:v>3.35</c:v>
                </c:pt>
                <c:pt idx="17">
                  <c:v>3.41</c:v>
                </c:pt>
                <c:pt idx="18">
                  <c:v>3.58</c:v>
                </c:pt>
                <c:pt idx="19">
                  <c:v>3.58</c:v>
                </c:pt>
                <c:pt idx="20">
                  <c:v>3.5</c:v>
                </c:pt>
              </c:numCache>
            </c:numRef>
          </c:val>
          <c:smooth val="0"/>
          <c:extLst>
            <c:ext xmlns:c16="http://schemas.microsoft.com/office/drawing/2014/chart" uri="{C3380CC4-5D6E-409C-BE32-E72D297353CC}">
              <c16:uniqueId val="{00000001-56AB-4B61-91A3-5BC25275C80C}"/>
            </c:ext>
          </c:extLst>
        </c:ser>
        <c:ser>
          <c:idx val="2"/>
          <c:order val="2"/>
          <c:tx>
            <c:strRef>
              <c:f>DOM.GRAD!$C$68</c:f>
              <c:strCache>
                <c:ptCount val="1"/>
                <c:pt idx="0">
                  <c:v>Mean</c:v>
                </c:pt>
              </c:strCache>
            </c:strRef>
          </c:tx>
          <c:spPr>
            <a:ln w="28575" cap="rnd">
              <a:solidFill>
                <a:schemeClr val="accent3"/>
              </a:solidFill>
              <a:round/>
            </a:ln>
            <a:effectLst/>
          </c:spPr>
          <c:marker>
            <c:symbol val="none"/>
          </c:marker>
          <c:cat>
            <c:numRef>
              <c:f>DOM.GRAD!$D$6:$X$6</c:f>
              <c:numCache>
                <c:formatCode>###########0</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DOM.GRAD!$D$68:$X$68</c:f>
              <c:numCache>
                <c:formatCode>########0.0</c:formatCode>
                <c:ptCount val="21"/>
                <c:pt idx="0">
                  <c:v>2.6208664021164023</c:v>
                </c:pt>
                <c:pt idx="1">
                  <c:v>2.8909556878306883</c:v>
                </c:pt>
                <c:pt idx="2">
                  <c:v>2.8609457671957674</c:v>
                </c:pt>
                <c:pt idx="3">
                  <c:v>2.7208994708994712</c:v>
                </c:pt>
                <c:pt idx="4">
                  <c:v>3.4011243386243386</c:v>
                </c:pt>
                <c:pt idx="5">
                  <c:v>3.3811177248677251</c:v>
                </c:pt>
                <c:pt idx="6">
                  <c:v>3.4911541005291009</c:v>
                </c:pt>
                <c:pt idx="7">
                  <c:v>3.46114417989418</c:v>
                </c:pt>
                <c:pt idx="8">
                  <c:v>3.5311673280423279</c:v>
                </c:pt>
                <c:pt idx="9">
                  <c:v>3.4411375661375665</c:v>
                </c:pt>
                <c:pt idx="10">
                  <c:v>3.731233465608466</c:v>
                </c:pt>
                <c:pt idx="11">
                  <c:v>3.5311673280423279</c:v>
                </c:pt>
                <c:pt idx="12">
                  <c:v>3.6512070105820107</c:v>
                </c:pt>
                <c:pt idx="13">
                  <c:v>3.5311673280423279</c:v>
                </c:pt>
                <c:pt idx="14">
                  <c:v>3.5911871693121693</c:v>
                </c:pt>
                <c:pt idx="15">
                  <c:v>3.4511408730158735</c:v>
                </c:pt>
                <c:pt idx="16">
                  <c:v>3.4511408730158735</c:v>
                </c:pt>
                <c:pt idx="17">
                  <c:v>3.4711474867724874</c:v>
                </c:pt>
                <c:pt idx="18">
                  <c:v>3.6011904761904767</c:v>
                </c:pt>
                <c:pt idx="19">
                  <c:v>3.5611772486772488</c:v>
                </c:pt>
                <c:pt idx="20">
                  <c:v>3.6412037037037042</c:v>
                </c:pt>
              </c:numCache>
            </c:numRef>
          </c:val>
          <c:smooth val="0"/>
          <c:extLst>
            <c:ext xmlns:c16="http://schemas.microsoft.com/office/drawing/2014/chart" uri="{C3380CC4-5D6E-409C-BE32-E72D297353CC}">
              <c16:uniqueId val="{00000002-56AB-4B61-91A3-5BC25275C80C}"/>
            </c:ext>
          </c:extLst>
        </c:ser>
        <c:ser>
          <c:idx val="3"/>
          <c:order val="3"/>
          <c:tx>
            <c:strRef>
              <c:f>DOM.GRAD!$C$69</c:f>
              <c:strCache>
                <c:ptCount val="1"/>
                <c:pt idx="0">
                  <c:v>P75</c:v>
                </c:pt>
              </c:strCache>
            </c:strRef>
          </c:tx>
          <c:spPr>
            <a:ln w="28575" cap="rnd">
              <a:solidFill>
                <a:schemeClr val="tx1"/>
              </a:solidFill>
              <a:prstDash val="sysDot"/>
              <a:round/>
            </a:ln>
            <a:effectLst/>
          </c:spPr>
          <c:marker>
            <c:symbol val="none"/>
          </c:marker>
          <c:cat>
            <c:numRef>
              <c:f>DOM.GRAD!$D$6:$X$6</c:f>
              <c:numCache>
                <c:formatCode>###########0</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DOM.GRAD!$D$69:$X$69</c:f>
              <c:numCache>
                <c:formatCode>########0.0</c:formatCode>
                <c:ptCount val="21"/>
                <c:pt idx="0">
                  <c:v>3.5</c:v>
                </c:pt>
                <c:pt idx="1">
                  <c:v>3.5</c:v>
                </c:pt>
                <c:pt idx="2">
                  <c:v>3.49</c:v>
                </c:pt>
                <c:pt idx="3">
                  <c:v>3.63</c:v>
                </c:pt>
                <c:pt idx="4">
                  <c:v>4.16</c:v>
                </c:pt>
                <c:pt idx="5">
                  <c:v>4.49</c:v>
                </c:pt>
                <c:pt idx="6">
                  <c:v>4.49</c:v>
                </c:pt>
                <c:pt idx="7">
                  <c:v>4.17</c:v>
                </c:pt>
                <c:pt idx="8">
                  <c:v>4.42</c:v>
                </c:pt>
                <c:pt idx="9">
                  <c:v>4.18</c:v>
                </c:pt>
                <c:pt idx="10">
                  <c:v>4.63</c:v>
                </c:pt>
                <c:pt idx="11">
                  <c:v>4.4800000000000004</c:v>
                </c:pt>
                <c:pt idx="12">
                  <c:v>4.25</c:v>
                </c:pt>
                <c:pt idx="13">
                  <c:v>4.17</c:v>
                </c:pt>
                <c:pt idx="14">
                  <c:v>4.25</c:v>
                </c:pt>
                <c:pt idx="15">
                  <c:v>4.04</c:v>
                </c:pt>
                <c:pt idx="16">
                  <c:v>4.01</c:v>
                </c:pt>
                <c:pt idx="17">
                  <c:v>4.04</c:v>
                </c:pt>
                <c:pt idx="18">
                  <c:v>4.08</c:v>
                </c:pt>
                <c:pt idx="19">
                  <c:v>4.12</c:v>
                </c:pt>
                <c:pt idx="20">
                  <c:v>4.21</c:v>
                </c:pt>
              </c:numCache>
            </c:numRef>
          </c:val>
          <c:smooth val="0"/>
          <c:extLst>
            <c:ext xmlns:c16="http://schemas.microsoft.com/office/drawing/2014/chart" uri="{C3380CC4-5D6E-409C-BE32-E72D297353CC}">
              <c16:uniqueId val="{00000003-56AB-4B61-91A3-5BC25275C80C}"/>
            </c:ext>
          </c:extLst>
        </c:ser>
        <c:dLbls>
          <c:showLegendKey val="0"/>
          <c:showVal val="0"/>
          <c:showCatName val="0"/>
          <c:showSerName val="0"/>
          <c:showPercent val="0"/>
          <c:showBubbleSize val="0"/>
        </c:dLbls>
        <c:smooth val="0"/>
        <c:axId val="850703120"/>
        <c:axId val="850706072"/>
      </c:lineChart>
      <c:catAx>
        <c:axId val="850703120"/>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50706072"/>
        <c:crosses val="autoZero"/>
        <c:auto val="1"/>
        <c:lblAlgn val="ctr"/>
        <c:lblOffset val="100"/>
        <c:noMultiLvlLbl val="0"/>
      </c:catAx>
      <c:valAx>
        <c:axId val="850706072"/>
        <c:scaling>
          <c:orientation val="minMax"/>
          <c:max val="6"/>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507031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en-NZ" sz="1400" b="1"/>
              <a:t>Domestic doctorate</a:t>
            </a:r>
            <a:r>
              <a:rPr lang="en-NZ" sz="1400" b="1" baseline="0"/>
              <a:t> graduates studied mainly full-time: </a:t>
            </a:r>
            <a:r>
              <a:rPr lang="en-NZ" sz="1400" b="1" i="0" u="none" strike="noStrike" baseline="0">
                <a:effectLst/>
              </a:rPr>
              <a:t>Calendar months from start to end</a:t>
            </a:r>
            <a:endParaRPr lang="en-NZ" sz="1400" b="1"/>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DOM.GRAD!$C$55</c:f>
              <c:strCache>
                <c:ptCount val="1"/>
                <c:pt idx="0">
                  <c:v>P25</c:v>
                </c:pt>
              </c:strCache>
            </c:strRef>
          </c:tx>
          <c:spPr>
            <a:ln w="28575" cap="rnd">
              <a:solidFill>
                <a:schemeClr val="tx1"/>
              </a:solidFill>
              <a:prstDash val="sysDash"/>
              <a:round/>
            </a:ln>
            <a:effectLst/>
          </c:spPr>
          <c:marker>
            <c:symbol val="none"/>
          </c:marker>
          <c:cat>
            <c:numRef>
              <c:f>DOM.GRAD!$D$6:$X$6</c:f>
              <c:numCache>
                <c:formatCode>###########0</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DOM.GRAD!$D$55:$X$55</c:f>
              <c:numCache>
                <c:formatCode>_-* #,##0_-;\-* #,##0_-;_-* "-"??_-;_-@_-</c:formatCode>
                <c:ptCount val="21"/>
                <c:pt idx="0">
                  <c:v>47</c:v>
                </c:pt>
                <c:pt idx="1">
                  <c:v>47</c:v>
                </c:pt>
                <c:pt idx="2">
                  <c:v>47</c:v>
                </c:pt>
                <c:pt idx="3">
                  <c:v>47</c:v>
                </c:pt>
                <c:pt idx="4">
                  <c:v>49</c:v>
                </c:pt>
                <c:pt idx="5">
                  <c:v>49</c:v>
                </c:pt>
                <c:pt idx="6">
                  <c:v>48</c:v>
                </c:pt>
                <c:pt idx="7">
                  <c:v>48</c:v>
                </c:pt>
                <c:pt idx="8">
                  <c:v>49</c:v>
                </c:pt>
                <c:pt idx="9">
                  <c:v>49</c:v>
                </c:pt>
                <c:pt idx="10">
                  <c:v>48</c:v>
                </c:pt>
                <c:pt idx="11">
                  <c:v>47</c:v>
                </c:pt>
                <c:pt idx="12">
                  <c:v>44</c:v>
                </c:pt>
                <c:pt idx="13">
                  <c:v>45</c:v>
                </c:pt>
                <c:pt idx="14">
                  <c:v>46</c:v>
                </c:pt>
                <c:pt idx="15">
                  <c:v>45</c:v>
                </c:pt>
                <c:pt idx="16">
                  <c:v>45</c:v>
                </c:pt>
                <c:pt idx="17">
                  <c:v>46</c:v>
                </c:pt>
                <c:pt idx="18">
                  <c:v>43</c:v>
                </c:pt>
                <c:pt idx="19">
                  <c:v>46</c:v>
                </c:pt>
                <c:pt idx="20">
                  <c:v>43</c:v>
                </c:pt>
              </c:numCache>
            </c:numRef>
          </c:val>
          <c:smooth val="0"/>
          <c:extLst>
            <c:ext xmlns:c16="http://schemas.microsoft.com/office/drawing/2014/chart" uri="{C3380CC4-5D6E-409C-BE32-E72D297353CC}">
              <c16:uniqueId val="{00000000-4A8B-4340-B0EB-1B445381FE70}"/>
            </c:ext>
          </c:extLst>
        </c:ser>
        <c:ser>
          <c:idx val="1"/>
          <c:order val="1"/>
          <c:tx>
            <c:strRef>
              <c:f>DOM.GRAD!$C$56</c:f>
              <c:strCache>
                <c:ptCount val="1"/>
                <c:pt idx="0">
                  <c:v>Median</c:v>
                </c:pt>
              </c:strCache>
            </c:strRef>
          </c:tx>
          <c:spPr>
            <a:ln w="28575" cap="rnd">
              <a:solidFill>
                <a:schemeClr val="accent2"/>
              </a:solidFill>
              <a:round/>
            </a:ln>
            <a:effectLst/>
          </c:spPr>
          <c:marker>
            <c:symbol val="none"/>
          </c:marker>
          <c:cat>
            <c:numRef>
              <c:f>DOM.GRAD!$D$6:$X$6</c:f>
              <c:numCache>
                <c:formatCode>###########0</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DOM.GRAD!$D$56:$X$56</c:f>
              <c:numCache>
                <c:formatCode>_-* #,##0_-;\-* #,##0_-;_-* "-"??_-;_-@_-</c:formatCode>
                <c:ptCount val="21"/>
                <c:pt idx="0">
                  <c:v>58</c:v>
                </c:pt>
                <c:pt idx="1">
                  <c:v>59</c:v>
                </c:pt>
                <c:pt idx="2">
                  <c:v>59</c:v>
                </c:pt>
                <c:pt idx="3">
                  <c:v>54</c:v>
                </c:pt>
                <c:pt idx="4">
                  <c:v>59</c:v>
                </c:pt>
                <c:pt idx="5">
                  <c:v>59</c:v>
                </c:pt>
                <c:pt idx="6">
                  <c:v>58</c:v>
                </c:pt>
                <c:pt idx="7">
                  <c:v>58</c:v>
                </c:pt>
                <c:pt idx="8">
                  <c:v>59</c:v>
                </c:pt>
                <c:pt idx="9">
                  <c:v>57</c:v>
                </c:pt>
                <c:pt idx="10">
                  <c:v>59</c:v>
                </c:pt>
                <c:pt idx="11">
                  <c:v>55</c:v>
                </c:pt>
                <c:pt idx="12">
                  <c:v>51</c:v>
                </c:pt>
                <c:pt idx="13">
                  <c:v>51</c:v>
                </c:pt>
                <c:pt idx="14">
                  <c:v>53</c:v>
                </c:pt>
                <c:pt idx="15">
                  <c:v>52</c:v>
                </c:pt>
                <c:pt idx="16">
                  <c:v>51</c:v>
                </c:pt>
                <c:pt idx="17">
                  <c:v>52</c:v>
                </c:pt>
                <c:pt idx="18">
                  <c:v>49</c:v>
                </c:pt>
                <c:pt idx="19">
                  <c:v>51</c:v>
                </c:pt>
                <c:pt idx="20">
                  <c:v>49</c:v>
                </c:pt>
              </c:numCache>
            </c:numRef>
          </c:val>
          <c:smooth val="0"/>
          <c:extLst>
            <c:ext xmlns:c16="http://schemas.microsoft.com/office/drawing/2014/chart" uri="{C3380CC4-5D6E-409C-BE32-E72D297353CC}">
              <c16:uniqueId val="{00000001-4A8B-4340-B0EB-1B445381FE70}"/>
            </c:ext>
          </c:extLst>
        </c:ser>
        <c:ser>
          <c:idx val="2"/>
          <c:order val="2"/>
          <c:tx>
            <c:strRef>
              <c:f>DOM.GRAD!$C$57</c:f>
              <c:strCache>
                <c:ptCount val="1"/>
                <c:pt idx="0">
                  <c:v>Mean</c:v>
                </c:pt>
              </c:strCache>
            </c:strRef>
          </c:tx>
          <c:spPr>
            <a:ln w="28575" cap="rnd">
              <a:solidFill>
                <a:schemeClr val="accent3"/>
              </a:solidFill>
              <a:round/>
            </a:ln>
            <a:effectLst/>
          </c:spPr>
          <c:marker>
            <c:symbol val="none"/>
          </c:marker>
          <c:cat>
            <c:numRef>
              <c:f>DOM.GRAD!$D$6:$X$6</c:f>
              <c:numCache>
                <c:formatCode>###########0</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DOM.GRAD!$D$57:$X$57</c:f>
              <c:numCache>
                <c:formatCode>_-* #,##0_-;\-* #,##0_-;_-* "-"??_-;_-@_-</c:formatCode>
                <c:ptCount val="21"/>
                <c:pt idx="0">
                  <c:v>60.5</c:v>
                </c:pt>
                <c:pt idx="1">
                  <c:v>60.21</c:v>
                </c:pt>
                <c:pt idx="2">
                  <c:v>62.61</c:v>
                </c:pt>
                <c:pt idx="3">
                  <c:v>59.11</c:v>
                </c:pt>
                <c:pt idx="4">
                  <c:v>61.26</c:v>
                </c:pt>
                <c:pt idx="5">
                  <c:v>60.92</c:v>
                </c:pt>
                <c:pt idx="6">
                  <c:v>62.83</c:v>
                </c:pt>
                <c:pt idx="7">
                  <c:v>61.58</c:v>
                </c:pt>
                <c:pt idx="8">
                  <c:v>63</c:v>
                </c:pt>
                <c:pt idx="9">
                  <c:v>64.33</c:v>
                </c:pt>
                <c:pt idx="10">
                  <c:v>62.96</c:v>
                </c:pt>
                <c:pt idx="11">
                  <c:v>62.05</c:v>
                </c:pt>
                <c:pt idx="12">
                  <c:v>57.41</c:v>
                </c:pt>
                <c:pt idx="13">
                  <c:v>60.06</c:v>
                </c:pt>
                <c:pt idx="14">
                  <c:v>59.07</c:v>
                </c:pt>
                <c:pt idx="15">
                  <c:v>57.32</c:v>
                </c:pt>
                <c:pt idx="16">
                  <c:v>57.85</c:v>
                </c:pt>
                <c:pt idx="17">
                  <c:v>56.47</c:v>
                </c:pt>
                <c:pt idx="18">
                  <c:v>54.81</c:v>
                </c:pt>
                <c:pt idx="19">
                  <c:v>55.64</c:v>
                </c:pt>
                <c:pt idx="20">
                  <c:v>53.43</c:v>
                </c:pt>
              </c:numCache>
            </c:numRef>
          </c:val>
          <c:smooth val="0"/>
          <c:extLst>
            <c:ext xmlns:c16="http://schemas.microsoft.com/office/drawing/2014/chart" uri="{C3380CC4-5D6E-409C-BE32-E72D297353CC}">
              <c16:uniqueId val="{00000002-4A8B-4340-B0EB-1B445381FE70}"/>
            </c:ext>
          </c:extLst>
        </c:ser>
        <c:ser>
          <c:idx val="3"/>
          <c:order val="3"/>
          <c:tx>
            <c:strRef>
              <c:f>DOM.GRAD!$C$58</c:f>
              <c:strCache>
                <c:ptCount val="1"/>
                <c:pt idx="0">
                  <c:v>P75</c:v>
                </c:pt>
              </c:strCache>
            </c:strRef>
          </c:tx>
          <c:spPr>
            <a:ln w="28575" cap="rnd">
              <a:solidFill>
                <a:schemeClr val="tx1"/>
              </a:solidFill>
              <a:prstDash val="sysDot"/>
              <a:round/>
            </a:ln>
            <a:effectLst/>
          </c:spPr>
          <c:marker>
            <c:symbol val="none"/>
          </c:marker>
          <c:cat>
            <c:numRef>
              <c:f>DOM.GRAD!$D$6:$X$6</c:f>
              <c:numCache>
                <c:formatCode>###########0</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DOM.GRAD!$D$58:$X$58</c:f>
              <c:numCache>
                <c:formatCode>_-* #,##0_-;\-* #,##0_-;_-* "-"??_-;_-@_-</c:formatCode>
                <c:ptCount val="21"/>
                <c:pt idx="0">
                  <c:v>76</c:v>
                </c:pt>
                <c:pt idx="1">
                  <c:v>71</c:v>
                </c:pt>
                <c:pt idx="2">
                  <c:v>71</c:v>
                </c:pt>
                <c:pt idx="3">
                  <c:v>71</c:v>
                </c:pt>
                <c:pt idx="4">
                  <c:v>73</c:v>
                </c:pt>
                <c:pt idx="5">
                  <c:v>73</c:v>
                </c:pt>
                <c:pt idx="6">
                  <c:v>73</c:v>
                </c:pt>
                <c:pt idx="7">
                  <c:v>73</c:v>
                </c:pt>
                <c:pt idx="8">
                  <c:v>73</c:v>
                </c:pt>
                <c:pt idx="9">
                  <c:v>73</c:v>
                </c:pt>
                <c:pt idx="10">
                  <c:v>73</c:v>
                </c:pt>
                <c:pt idx="11">
                  <c:v>72</c:v>
                </c:pt>
                <c:pt idx="12">
                  <c:v>64</c:v>
                </c:pt>
                <c:pt idx="13">
                  <c:v>70</c:v>
                </c:pt>
                <c:pt idx="14">
                  <c:v>66</c:v>
                </c:pt>
                <c:pt idx="15">
                  <c:v>65</c:v>
                </c:pt>
                <c:pt idx="16">
                  <c:v>64</c:v>
                </c:pt>
                <c:pt idx="17">
                  <c:v>61</c:v>
                </c:pt>
                <c:pt idx="18">
                  <c:v>61</c:v>
                </c:pt>
                <c:pt idx="19">
                  <c:v>61</c:v>
                </c:pt>
                <c:pt idx="20">
                  <c:v>57</c:v>
                </c:pt>
              </c:numCache>
            </c:numRef>
          </c:val>
          <c:smooth val="0"/>
          <c:extLst>
            <c:ext xmlns:c16="http://schemas.microsoft.com/office/drawing/2014/chart" uri="{C3380CC4-5D6E-409C-BE32-E72D297353CC}">
              <c16:uniqueId val="{00000003-4A8B-4340-B0EB-1B445381FE70}"/>
            </c:ext>
          </c:extLst>
        </c:ser>
        <c:dLbls>
          <c:showLegendKey val="0"/>
          <c:showVal val="0"/>
          <c:showCatName val="0"/>
          <c:showSerName val="0"/>
          <c:showPercent val="0"/>
          <c:showBubbleSize val="0"/>
        </c:dLbls>
        <c:smooth val="0"/>
        <c:axId val="850703120"/>
        <c:axId val="850706072"/>
      </c:lineChart>
      <c:catAx>
        <c:axId val="850703120"/>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50706072"/>
        <c:crosses val="autoZero"/>
        <c:auto val="1"/>
        <c:lblAlgn val="ctr"/>
        <c:lblOffset val="100"/>
        <c:noMultiLvlLbl val="0"/>
      </c:catAx>
      <c:valAx>
        <c:axId val="850706072"/>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507031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accent1">
        <a:lumMod val="20000"/>
        <a:lumOff val="80000"/>
      </a:schemeClr>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en-NZ" sz="1400" b="1"/>
              <a:t>Domestic doctorate</a:t>
            </a:r>
            <a:r>
              <a:rPr lang="en-NZ" sz="1400" b="1" baseline="0"/>
              <a:t> graduates studied mainly</a:t>
            </a:r>
            <a:br>
              <a:rPr lang="en-NZ" sz="1400" b="1" baseline="0"/>
            </a:br>
            <a:r>
              <a:rPr lang="en-NZ" sz="1400" b="1" baseline="0"/>
              <a:t>part-time: Calendar months from start to end</a:t>
            </a:r>
            <a:endParaRPr lang="en-NZ" sz="1400" b="1"/>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DOM.GRAD!$C$76</c:f>
              <c:strCache>
                <c:ptCount val="1"/>
                <c:pt idx="0">
                  <c:v>P25</c:v>
                </c:pt>
              </c:strCache>
            </c:strRef>
          </c:tx>
          <c:spPr>
            <a:ln w="28575" cap="rnd">
              <a:solidFill>
                <a:schemeClr val="tx1"/>
              </a:solidFill>
              <a:prstDash val="sysDash"/>
              <a:round/>
            </a:ln>
            <a:effectLst/>
          </c:spPr>
          <c:marker>
            <c:symbol val="none"/>
          </c:marker>
          <c:cat>
            <c:numRef>
              <c:f>DOM.GRAD!$D$6:$X$6</c:f>
              <c:numCache>
                <c:formatCode>###########0</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DOM.GRAD!$D$76:$X$76</c:f>
              <c:numCache>
                <c:formatCode>########0</c:formatCode>
                <c:ptCount val="21"/>
                <c:pt idx="0">
                  <c:v>49</c:v>
                </c:pt>
                <c:pt idx="1">
                  <c:v>50</c:v>
                </c:pt>
                <c:pt idx="2">
                  <c:v>49</c:v>
                </c:pt>
                <c:pt idx="3">
                  <c:v>27</c:v>
                </c:pt>
                <c:pt idx="4">
                  <c:v>50</c:v>
                </c:pt>
                <c:pt idx="5">
                  <c:v>46</c:v>
                </c:pt>
                <c:pt idx="6">
                  <c:v>49</c:v>
                </c:pt>
                <c:pt idx="7">
                  <c:v>51</c:v>
                </c:pt>
                <c:pt idx="8">
                  <c:v>56</c:v>
                </c:pt>
                <c:pt idx="9">
                  <c:v>53</c:v>
                </c:pt>
                <c:pt idx="10">
                  <c:v>53</c:v>
                </c:pt>
                <c:pt idx="11">
                  <c:v>51</c:v>
                </c:pt>
                <c:pt idx="12">
                  <c:v>52</c:v>
                </c:pt>
                <c:pt idx="13">
                  <c:v>50</c:v>
                </c:pt>
                <c:pt idx="14">
                  <c:v>52</c:v>
                </c:pt>
                <c:pt idx="15">
                  <c:v>49</c:v>
                </c:pt>
                <c:pt idx="16">
                  <c:v>53</c:v>
                </c:pt>
                <c:pt idx="17">
                  <c:v>51</c:v>
                </c:pt>
                <c:pt idx="18">
                  <c:v>53</c:v>
                </c:pt>
                <c:pt idx="19">
                  <c:v>52</c:v>
                </c:pt>
                <c:pt idx="20">
                  <c:v>55</c:v>
                </c:pt>
              </c:numCache>
            </c:numRef>
          </c:val>
          <c:smooth val="0"/>
          <c:extLst>
            <c:ext xmlns:c16="http://schemas.microsoft.com/office/drawing/2014/chart" uri="{C3380CC4-5D6E-409C-BE32-E72D297353CC}">
              <c16:uniqueId val="{00000000-85AD-430C-AA6A-FAA0E57186AF}"/>
            </c:ext>
          </c:extLst>
        </c:ser>
        <c:ser>
          <c:idx val="1"/>
          <c:order val="1"/>
          <c:tx>
            <c:strRef>
              <c:f>DOM.GRAD!$C$77</c:f>
              <c:strCache>
                <c:ptCount val="1"/>
                <c:pt idx="0">
                  <c:v>Median</c:v>
                </c:pt>
              </c:strCache>
            </c:strRef>
          </c:tx>
          <c:spPr>
            <a:ln w="28575" cap="rnd">
              <a:solidFill>
                <a:schemeClr val="accent2"/>
              </a:solidFill>
              <a:round/>
            </a:ln>
            <a:effectLst/>
          </c:spPr>
          <c:marker>
            <c:symbol val="none"/>
          </c:marker>
          <c:cat>
            <c:numRef>
              <c:f>DOM.GRAD!$D$6:$X$6</c:f>
              <c:numCache>
                <c:formatCode>###########0</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DOM.GRAD!$D$77:$X$77</c:f>
              <c:numCache>
                <c:formatCode>########0</c:formatCode>
                <c:ptCount val="21"/>
                <c:pt idx="0">
                  <c:v>83.5</c:v>
                </c:pt>
                <c:pt idx="1">
                  <c:v>68</c:v>
                </c:pt>
                <c:pt idx="2">
                  <c:v>71</c:v>
                </c:pt>
                <c:pt idx="3">
                  <c:v>61</c:v>
                </c:pt>
                <c:pt idx="4">
                  <c:v>73</c:v>
                </c:pt>
                <c:pt idx="5">
                  <c:v>62.5</c:v>
                </c:pt>
                <c:pt idx="6">
                  <c:v>65</c:v>
                </c:pt>
                <c:pt idx="7">
                  <c:v>64.5</c:v>
                </c:pt>
                <c:pt idx="8">
                  <c:v>67</c:v>
                </c:pt>
                <c:pt idx="9">
                  <c:v>67</c:v>
                </c:pt>
                <c:pt idx="10">
                  <c:v>73</c:v>
                </c:pt>
                <c:pt idx="11">
                  <c:v>73</c:v>
                </c:pt>
                <c:pt idx="12">
                  <c:v>67</c:v>
                </c:pt>
                <c:pt idx="13">
                  <c:v>67</c:v>
                </c:pt>
                <c:pt idx="14">
                  <c:v>68</c:v>
                </c:pt>
                <c:pt idx="15">
                  <c:v>65</c:v>
                </c:pt>
                <c:pt idx="16">
                  <c:v>66</c:v>
                </c:pt>
                <c:pt idx="17">
                  <c:v>67.5</c:v>
                </c:pt>
                <c:pt idx="18">
                  <c:v>64</c:v>
                </c:pt>
                <c:pt idx="19">
                  <c:v>66</c:v>
                </c:pt>
                <c:pt idx="20">
                  <c:v>65</c:v>
                </c:pt>
              </c:numCache>
            </c:numRef>
          </c:val>
          <c:smooth val="0"/>
          <c:extLst>
            <c:ext xmlns:c16="http://schemas.microsoft.com/office/drawing/2014/chart" uri="{C3380CC4-5D6E-409C-BE32-E72D297353CC}">
              <c16:uniqueId val="{00000001-85AD-430C-AA6A-FAA0E57186AF}"/>
            </c:ext>
          </c:extLst>
        </c:ser>
        <c:ser>
          <c:idx val="2"/>
          <c:order val="2"/>
          <c:tx>
            <c:strRef>
              <c:f>DOM.GRAD!$C$78</c:f>
              <c:strCache>
                <c:ptCount val="1"/>
                <c:pt idx="0">
                  <c:v>Mean</c:v>
                </c:pt>
              </c:strCache>
            </c:strRef>
          </c:tx>
          <c:spPr>
            <a:ln w="28575" cap="rnd">
              <a:solidFill>
                <a:schemeClr val="accent3"/>
              </a:solidFill>
              <a:round/>
            </a:ln>
            <a:effectLst/>
          </c:spPr>
          <c:marker>
            <c:symbol val="none"/>
          </c:marker>
          <c:cat>
            <c:numRef>
              <c:f>DOM.GRAD!$D$6:$X$6</c:f>
              <c:numCache>
                <c:formatCode>###########0</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DOM.GRAD!$D$78:$X$78</c:f>
              <c:numCache>
                <c:formatCode>########0</c:formatCode>
                <c:ptCount val="21"/>
                <c:pt idx="0">
                  <c:v>74.004464285714292</c:v>
                </c:pt>
                <c:pt idx="1">
                  <c:v>72.94411375661376</c:v>
                </c:pt>
                <c:pt idx="2">
                  <c:v>69.783068783068799</c:v>
                </c:pt>
                <c:pt idx="3">
                  <c:v>58.129216269841272</c:v>
                </c:pt>
                <c:pt idx="4">
                  <c:v>76.315228174603192</c:v>
                </c:pt>
                <c:pt idx="5">
                  <c:v>68.252562830687836</c:v>
                </c:pt>
                <c:pt idx="6">
                  <c:v>69.72304894179895</c:v>
                </c:pt>
                <c:pt idx="7">
                  <c:v>69.893105158730165</c:v>
                </c:pt>
                <c:pt idx="8">
                  <c:v>70.903439153439152</c:v>
                </c:pt>
                <c:pt idx="9">
                  <c:v>67.762400793650798</c:v>
                </c:pt>
                <c:pt idx="10">
                  <c:v>75.604993386243393</c:v>
                </c:pt>
                <c:pt idx="11">
                  <c:v>72.94411375661376</c:v>
                </c:pt>
                <c:pt idx="12">
                  <c:v>74.654679232804227</c:v>
                </c:pt>
                <c:pt idx="13">
                  <c:v>70.643353174603178</c:v>
                </c:pt>
                <c:pt idx="14">
                  <c:v>70.473296957671963</c:v>
                </c:pt>
                <c:pt idx="15">
                  <c:v>69.042824074074076</c:v>
                </c:pt>
                <c:pt idx="16">
                  <c:v>69.072833994709001</c:v>
                </c:pt>
                <c:pt idx="17">
                  <c:v>71.583664021164026</c:v>
                </c:pt>
                <c:pt idx="18">
                  <c:v>70.51331018518519</c:v>
                </c:pt>
                <c:pt idx="19">
                  <c:v>70.893435846560863</c:v>
                </c:pt>
                <c:pt idx="20">
                  <c:v>71.033482142857153</c:v>
                </c:pt>
              </c:numCache>
            </c:numRef>
          </c:val>
          <c:smooth val="0"/>
          <c:extLst>
            <c:ext xmlns:c16="http://schemas.microsoft.com/office/drawing/2014/chart" uri="{C3380CC4-5D6E-409C-BE32-E72D297353CC}">
              <c16:uniqueId val="{00000002-85AD-430C-AA6A-FAA0E57186AF}"/>
            </c:ext>
          </c:extLst>
        </c:ser>
        <c:ser>
          <c:idx val="3"/>
          <c:order val="3"/>
          <c:tx>
            <c:strRef>
              <c:f>DOM.GRAD!$C$79</c:f>
              <c:strCache>
                <c:ptCount val="1"/>
                <c:pt idx="0">
                  <c:v>P75</c:v>
                </c:pt>
              </c:strCache>
            </c:strRef>
          </c:tx>
          <c:spPr>
            <a:ln w="28575" cap="rnd">
              <a:solidFill>
                <a:schemeClr val="tx1"/>
              </a:solidFill>
              <a:prstDash val="sysDot"/>
              <a:round/>
            </a:ln>
            <a:effectLst/>
          </c:spPr>
          <c:marker>
            <c:symbol val="none"/>
          </c:marker>
          <c:cat>
            <c:numRef>
              <c:f>DOM.GRAD!$D$6:$X$6</c:f>
              <c:numCache>
                <c:formatCode>###########0</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DOM.GRAD!$D$79:$X$79</c:f>
              <c:numCache>
                <c:formatCode>########0</c:formatCode>
                <c:ptCount val="21"/>
                <c:pt idx="0">
                  <c:v>97</c:v>
                </c:pt>
                <c:pt idx="1">
                  <c:v>96</c:v>
                </c:pt>
                <c:pt idx="2">
                  <c:v>85</c:v>
                </c:pt>
                <c:pt idx="3">
                  <c:v>85</c:v>
                </c:pt>
                <c:pt idx="4">
                  <c:v>96</c:v>
                </c:pt>
                <c:pt idx="5">
                  <c:v>85</c:v>
                </c:pt>
                <c:pt idx="6">
                  <c:v>91</c:v>
                </c:pt>
                <c:pt idx="7">
                  <c:v>83</c:v>
                </c:pt>
                <c:pt idx="8">
                  <c:v>85</c:v>
                </c:pt>
                <c:pt idx="9">
                  <c:v>80</c:v>
                </c:pt>
                <c:pt idx="10">
                  <c:v>91</c:v>
                </c:pt>
                <c:pt idx="11">
                  <c:v>90.5</c:v>
                </c:pt>
                <c:pt idx="12">
                  <c:v>88</c:v>
                </c:pt>
                <c:pt idx="13">
                  <c:v>88</c:v>
                </c:pt>
                <c:pt idx="14">
                  <c:v>85</c:v>
                </c:pt>
                <c:pt idx="15">
                  <c:v>85</c:v>
                </c:pt>
                <c:pt idx="16">
                  <c:v>84.5</c:v>
                </c:pt>
                <c:pt idx="17">
                  <c:v>85</c:v>
                </c:pt>
                <c:pt idx="18">
                  <c:v>88</c:v>
                </c:pt>
                <c:pt idx="19">
                  <c:v>86</c:v>
                </c:pt>
                <c:pt idx="20">
                  <c:v>84.5</c:v>
                </c:pt>
              </c:numCache>
            </c:numRef>
          </c:val>
          <c:smooth val="0"/>
          <c:extLst>
            <c:ext xmlns:c16="http://schemas.microsoft.com/office/drawing/2014/chart" uri="{C3380CC4-5D6E-409C-BE32-E72D297353CC}">
              <c16:uniqueId val="{00000003-85AD-430C-AA6A-FAA0E57186AF}"/>
            </c:ext>
          </c:extLst>
        </c:ser>
        <c:dLbls>
          <c:showLegendKey val="0"/>
          <c:showVal val="0"/>
          <c:showCatName val="0"/>
          <c:showSerName val="0"/>
          <c:showPercent val="0"/>
          <c:showBubbleSize val="0"/>
        </c:dLbls>
        <c:smooth val="0"/>
        <c:axId val="850703120"/>
        <c:axId val="850706072"/>
      </c:lineChart>
      <c:catAx>
        <c:axId val="850703120"/>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50706072"/>
        <c:crosses val="autoZero"/>
        <c:auto val="1"/>
        <c:lblAlgn val="ctr"/>
        <c:lblOffset val="100"/>
        <c:noMultiLvlLbl val="0"/>
      </c:catAx>
      <c:valAx>
        <c:axId val="850706072"/>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507031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accent1">
        <a:lumMod val="20000"/>
        <a:lumOff val="80000"/>
      </a:schemeClr>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NZ" sz="1400" b="1" i="0" baseline="0">
                <a:effectLst/>
              </a:rPr>
              <a:t>International doctorate graduates: EFTS consumed</a:t>
            </a:r>
            <a:endParaRPr lang="en-NZ" sz="1400">
              <a:effectLst/>
            </a:endParaRPr>
          </a:p>
        </c:rich>
      </c:tx>
      <c:layout>
        <c:manualLayout>
          <c:xMode val="edge"/>
          <c:yMode val="edge"/>
          <c:x val="0.11238888888888889"/>
          <c:y val="3.2351247943021043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INTERN.GRAD!$C$53</c:f>
              <c:strCache>
                <c:ptCount val="1"/>
                <c:pt idx="0">
                  <c:v>P25</c:v>
                </c:pt>
              </c:strCache>
            </c:strRef>
          </c:tx>
          <c:spPr>
            <a:ln w="28575" cap="rnd">
              <a:solidFill>
                <a:schemeClr val="tx1"/>
              </a:solidFill>
              <a:prstDash val="sysDash"/>
              <a:round/>
            </a:ln>
            <a:effectLst/>
          </c:spPr>
          <c:marker>
            <c:symbol val="none"/>
          </c:marker>
          <c:cat>
            <c:numRef>
              <c:f>INTERN.GRAD!$M$51:$X$51</c:f>
              <c:numCache>
                <c:formatCode>###########0</c:formatCode>
                <c:ptCount val="12"/>
                <c:pt idx="0">
                  <c:v>2009</c:v>
                </c:pt>
                <c:pt idx="1">
                  <c:v>2010</c:v>
                </c:pt>
                <c:pt idx="2">
                  <c:v>2011</c:v>
                </c:pt>
                <c:pt idx="3">
                  <c:v>2012</c:v>
                </c:pt>
                <c:pt idx="4">
                  <c:v>2013</c:v>
                </c:pt>
                <c:pt idx="5">
                  <c:v>2014</c:v>
                </c:pt>
                <c:pt idx="6">
                  <c:v>2015</c:v>
                </c:pt>
                <c:pt idx="7">
                  <c:v>2016</c:v>
                </c:pt>
                <c:pt idx="8">
                  <c:v>2017</c:v>
                </c:pt>
                <c:pt idx="9">
                  <c:v>2018</c:v>
                </c:pt>
                <c:pt idx="10">
                  <c:v>2019</c:v>
                </c:pt>
                <c:pt idx="11">
                  <c:v>2020</c:v>
                </c:pt>
              </c:numCache>
            </c:numRef>
          </c:cat>
          <c:val>
            <c:numRef>
              <c:f>INTERN.GRAD!$M$53:$X$53</c:f>
              <c:numCache>
                <c:formatCode>########0.0</c:formatCode>
                <c:ptCount val="12"/>
                <c:pt idx="0">
                  <c:v>3.5</c:v>
                </c:pt>
                <c:pt idx="1">
                  <c:v>3.5</c:v>
                </c:pt>
                <c:pt idx="2">
                  <c:v>3.5</c:v>
                </c:pt>
                <c:pt idx="3">
                  <c:v>3.42</c:v>
                </c:pt>
                <c:pt idx="4">
                  <c:v>3.5</c:v>
                </c:pt>
                <c:pt idx="5">
                  <c:v>3.5</c:v>
                </c:pt>
                <c:pt idx="6">
                  <c:v>3.42</c:v>
                </c:pt>
                <c:pt idx="7">
                  <c:v>3.42</c:v>
                </c:pt>
                <c:pt idx="8">
                  <c:v>3.47</c:v>
                </c:pt>
                <c:pt idx="9">
                  <c:v>3.48</c:v>
                </c:pt>
                <c:pt idx="10">
                  <c:v>3.42</c:v>
                </c:pt>
                <c:pt idx="11">
                  <c:v>3.42</c:v>
                </c:pt>
              </c:numCache>
            </c:numRef>
          </c:val>
          <c:smooth val="0"/>
          <c:extLst>
            <c:ext xmlns:c16="http://schemas.microsoft.com/office/drawing/2014/chart" uri="{C3380CC4-5D6E-409C-BE32-E72D297353CC}">
              <c16:uniqueId val="{00000000-FFCA-4947-843D-7F7208C5D528}"/>
            </c:ext>
          </c:extLst>
        </c:ser>
        <c:ser>
          <c:idx val="1"/>
          <c:order val="1"/>
          <c:tx>
            <c:strRef>
              <c:f>INTERN.GRAD!$C$54</c:f>
              <c:strCache>
                <c:ptCount val="1"/>
                <c:pt idx="0">
                  <c:v>P50</c:v>
                </c:pt>
              </c:strCache>
            </c:strRef>
          </c:tx>
          <c:spPr>
            <a:ln w="28575" cap="rnd">
              <a:solidFill>
                <a:schemeClr val="accent2"/>
              </a:solidFill>
              <a:round/>
            </a:ln>
            <a:effectLst/>
          </c:spPr>
          <c:marker>
            <c:symbol val="none"/>
          </c:marker>
          <c:cat>
            <c:numRef>
              <c:f>INTERN.GRAD!$M$51:$X$51</c:f>
              <c:numCache>
                <c:formatCode>###########0</c:formatCode>
                <c:ptCount val="12"/>
                <c:pt idx="0">
                  <c:v>2009</c:v>
                </c:pt>
                <c:pt idx="1">
                  <c:v>2010</c:v>
                </c:pt>
                <c:pt idx="2">
                  <c:v>2011</c:v>
                </c:pt>
                <c:pt idx="3">
                  <c:v>2012</c:v>
                </c:pt>
                <c:pt idx="4">
                  <c:v>2013</c:v>
                </c:pt>
                <c:pt idx="5">
                  <c:v>2014</c:v>
                </c:pt>
                <c:pt idx="6">
                  <c:v>2015</c:v>
                </c:pt>
                <c:pt idx="7">
                  <c:v>2016</c:v>
                </c:pt>
                <c:pt idx="8">
                  <c:v>2017</c:v>
                </c:pt>
                <c:pt idx="9">
                  <c:v>2018</c:v>
                </c:pt>
                <c:pt idx="10">
                  <c:v>2019</c:v>
                </c:pt>
                <c:pt idx="11">
                  <c:v>2020</c:v>
                </c:pt>
              </c:numCache>
            </c:numRef>
          </c:cat>
          <c:val>
            <c:numRef>
              <c:f>INTERN.GRAD!$M$54:$X$54</c:f>
              <c:numCache>
                <c:formatCode>########0.0</c:formatCode>
                <c:ptCount val="12"/>
                <c:pt idx="0">
                  <c:v>4</c:v>
                </c:pt>
                <c:pt idx="1">
                  <c:v>4</c:v>
                </c:pt>
                <c:pt idx="2">
                  <c:v>4</c:v>
                </c:pt>
                <c:pt idx="3">
                  <c:v>3.83</c:v>
                </c:pt>
                <c:pt idx="4">
                  <c:v>3.97</c:v>
                </c:pt>
                <c:pt idx="5">
                  <c:v>4</c:v>
                </c:pt>
                <c:pt idx="6">
                  <c:v>3.89</c:v>
                </c:pt>
                <c:pt idx="7">
                  <c:v>4</c:v>
                </c:pt>
                <c:pt idx="8">
                  <c:v>3.83</c:v>
                </c:pt>
                <c:pt idx="9">
                  <c:v>3.92</c:v>
                </c:pt>
                <c:pt idx="10">
                  <c:v>3.75</c:v>
                </c:pt>
                <c:pt idx="11">
                  <c:v>3.83</c:v>
                </c:pt>
              </c:numCache>
            </c:numRef>
          </c:val>
          <c:smooth val="0"/>
          <c:extLst>
            <c:ext xmlns:c16="http://schemas.microsoft.com/office/drawing/2014/chart" uri="{C3380CC4-5D6E-409C-BE32-E72D297353CC}">
              <c16:uniqueId val="{00000001-FFCA-4947-843D-7F7208C5D528}"/>
            </c:ext>
          </c:extLst>
        </c:ser>
        <c:ser>
          <c:idx val="2"/>
          <c:order val="2"/>
          <c:tx>
            <c:strRef>
              <c:f>INTERN.GRAD!$C$55</c:f>
              <c:strCache>
                <c:ptCount val="1"/>
                <c:pt idx="0">
                  <c:v>Mean</c:v>
                </c:pt>
              </c:strCache>
            </c:strRef>
          </c:tx>
          <c:spPr>
            <a:ln w="28575" cap="rnd">
              <a:solidFill>
                <a:schemeClr val="accent3"/>
              </a:solidFill>
              <a:round/>
            </a:ln>
            <a:effectLst/>
          </c:spPr>
          <c:marker>
            <c:symbol val="none"/>
          </c:marker>
          <c:cat>
            <c:numRef>
              <c:f>INTERN.GRAD!$M$51:$X$51</c:f>
              <c:numCache>
                <c:formatCode>###########0</c:formatCode>
                <c:ptCount val="12"/>
                <c:pt idx="0">
                  <c:v>2009</c:v>
                </c:pt>
                <c:pt idx="1">
                  <c:v>2010</c:v>
                </c:pt>
                <c:pt idx="2">
                  <c:v>2011</c:v>
                </c:pt>
                <c:pt idx="3">
                  <c:v>2012</c:v>
                </c:pt>
                <c:pt idx="4">
                  <c:v>2013</c:v>
                </c:pt>
                <c:pt idx="5">
                  <c:v>2014</c:v>
                </c:pt>
                <c:pt idx="6">
                  <c:v>2015</c:v>
                </c:pt>
                <c:pt idx="7">
                  <c:v>2016</c:v>
                </c:pt>
                <c:pt idx="8">
                  <c:v>2017</c:v>
                </c:pt>
                <c:pt idx="9">
                  <c:v>2018</c:v>
                </c:pt>
                <c:pt idx="10">
                  <c:v>2019</c:v>
                </c:pt>
                <c:pt idx="11">
                  <c:v>2020</c:v>
                </c:pt>
              </c:numCache>
            </c:numRef>
          </c:cat>
          <c:val>
            <c:numRef>
              <c:f>INTERN.GRAD!$M$55:$X$55</c:f>
              <c:numCache>
                <c:formatCode>########0.0</c:formatCode>
                <c:ptCount val="12"/>
                <c:pt idx="0">
                  <c:v>3.92</c:v>
                </c:pt>
                <c:pt idx="1">
                  <c:v>3.91</c:v>
                </c:pt>
                <c:pt idx="2">
                  <c:v>3.87</c:v>
                </c:pt>
                <c:pt idx="3">
                  <c:v>3.87</c:v>
                </c:pt>
                <c:pt idx="4">
                  <c:v>3.97</c:v>
                </c:pt>
                <c:pt idx="5">
                  <c:v>4.1900000000000004</c:v>
                </c:pt>
                <c:pt idx="6">
                  <c:v>4.09</c:v>
                </c:pt>
                <c:pt idx="7">
                  <c:v>4.1399999999999997</c:v>
                </c:pt>
                <c:pt idx="8">
                  <c:v>4.01</c:v>
                </c:pt>
                <c:pt idx="9">
                  <c:v>3.94</c:v>
                </c:pt>
                <c:pt idx="10">
                  <c:v>3.89</c:v>
                </c:pt>
                <c:pt idx="11">
                  <c:v>3.9</c:v>
                </c:pt>
              </c:numCache>
            </c:numRef>
          </c:val>
          <c:smooth val="0"/>
          <c:extLst>
            <c:ext xmlns:c16="http://schemas.microsoft.com/office/drawing/2014/chart" uri="{C3380CC4-5D6E-409C-BE32-E72D297353CC}">
              <c16:uniqueId val="{00000002-FFCA-4947-843D-7F7208C5D528}"/>
            </c:ext>
          </c:extLst>
        </c:ser>
        <c:ser>
          <c:idx val="3"/>
          <c:order val="3"/>
          <c:tx>
            <c:strRef>
              <c:f>INTERN.GRAD!$C$56</c:f>
              <c:strCache>
                <c:ptCount val="1"/>
                <c:pt idx="0">
                  <c:v>P75</c:v>
                </c:pt>
              </c:strCache>
            </c:strRef>
          </c:tx>
          <c:spPr>
            <a:ln w="28575" cap="rnd">
              <a:solidFill>
                <a:schemeClr val="tx1"/>
              </a:solidFill>
              <a:prstDash val="sysDot"/>
              <a:round/>
            </a:ln>
            <a:effectLst/>
          </c:spPr>
          <c:marker>
            <c:symbol val="none"/>
          </c:marker>
          <c:cat>
            <c:numRef>
              <c:f>INTERN.GRAD!$M$51:$X$51</c:f>
              <c:numCache>
                <c:formatCode>###########0</c:formatCode>
                <c:ptCount val="12"/>
                <c:pt idx="0">
                  <c:v>2009</c:v>
                </c:pt>
                <c:pt idx="1">
                  <c:v>2010</c:v>
                </c:pt>
                <c:pt idx="2">
                  <c:v>2011</c:v>
                </c:pt>
                <c:pt idx="3">
                  <c:v>2012</c:v>
                </c:pt>
                <c:pt idx="4">
                  <c:v>2013</c:v>
                </c:pt>
                <c:pt idx="5">
                  <c:v>2014</c:v>
                </c:pt>
                <c:pt idx="6">
                  <c:v>2015</c:v>
                </c:pt>
                <c:pt idx="7">
                  <c:v>2016</c:v>
                </c:pt>
                <c:pt idx="8">
                  <c:v>2017</c:v>
                </c:pt>
                <c:pt idx="9">
                  <c:v>2018</c:v>
                </c:pt>
                <c:pt idx="10">
                  <c:v>2019</c:v>
                </c:pt>
                <c:pt idx="11">
                  <c:v>2020</c:v>
                </c:pt>
              </c:numCache>
            </c:numRef>
          </c:cat>
          <c:val>
            <c:numRef>
              <c:f>INTERN.GRAD!$M$56:$X$56</c:f>
              <c:numCache>
                <c:formatCode>########0.0</c:formatCode>
                <c:ptCount val="12"/>
                <c:pt idx="0">
                  <c:v>4.13</c:v>
                </c:pt>
                <c:pt idx="1">
                  <c:v>4.17</c:v>
                </c:pt>
                <c:pt idx="2">
                  <c:v>4.1399999999999997</c:v>
                </c:pt>
                <c:pt idx="3">
                  <c:v>4.25</c:v>
                </c:pt>
                <c:pt idx="4">
                  <c:v>4.43</c:v>
                </c:pt>
                <c:pt idx="5">
                  <c:v>4.83</c:v>
                </c:pt>
                <c:pt idx="6">
                  <c:v>4.5999999999999996</c:v>
                </c:pt>
                <c:pt idx="7">
                  <c:v>4.5</c:v>
                </c:pt>
                <c:pt idx="8">
                  <c:v>4.42</c:v>
                </c:pt>
                <c:pt idx="9">
                  <c:v>4.25</c:v>
                </c:pt>
                <c:pt idx="10">
                  <c:v>4.25</c:v>
                </c:pt>
                <c:pt idx="11">
                  <c:v>4.25</c:v>
                </c:pt>
              </c:numCache>
            </c:numRef>
          </c:val>
          <c:smooth val="0"/>
          <c:extLst>
            <c:ext xmlns:c16="http://schemas.microsoft.com/office/drawing/2014/chart" uri="{C3380CC4-5D6E-409C-BE32-E72D297353CC}">
              <c16:uniqueId val="{00000003-FFCA-4947-843D-7F7208C5D528}"/>
            </c:ext>
          </c:extLst>
        </c:ser>
        <c:dLbls>
          <c:showLegendKey val="0"/>
          <c:showVal val="0"/>
          <c:showCatName val="0"/>
          <c:showSerName val="0"/>
          <c:showPercent val="0"/>
          <c:showBubbleSize val="0"/>
        </c:dLbls>
        <c:smooth val="0"/>
        <c:axId val="354961968"/>
        <c:axId val="354961640"/>
      </c:lineChart>
      <c:catAx>
        <c:axId val="354961968"/>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54961640"/>
        <c:crosses val="autoZero"/>
        <c:auto val="1"/>
        <c:lblAlgn val="ctr"/>
        <c:lblOffset val="100"/>
        <c:noMultiLvlLbl val="0"/>
      </c:catAx>
      <c:valAx>
        <c:axId val="35496164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549619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NZ" sz="1400" b="1" i="0" baseline="0">
                <a:effectLst/>
              </a:rPr>
              <a:t>International doctorate graduates: Calendar months from start to end</a:t>
            </a:r>
            <a:endParaRPr lang="en-NZ" sz="1400">
              <a:effectLst/>
            </a:endParaRPr>
          </a:p>
        </c:rich>
      </c:tx>
      <c:layout>
        <c:manualLayout>
          <c:xMode val="edge"/>
          <c:yMode val="edge"/>
          <c:x val="0.11238888888888889"/>
          <c:y val="3.2351247943021043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INTERN.GRAD!$C$63</c:f>
              <c:strCache>
                <c:ptCount val="1"/>
                <c:pt idx="0">
                  <c:v>P25</c:v>
                </c:pt>
              </c:strCache>
            </c:strRef>
          </c:tx>
          <c:spPr>
            <a:ln w="28575" cap="rnd">
              <a:solidFill>
                <a:schemeClr val="tx1"/>
              </a:solidFill>
              <a:prstDash val="sysDash"/>
              <a:round/>
            </a:ln>
            <a:effectLst/>
          </c:spPr>
          <c:marker>
            <c:symbol val="none"/>
          </c:marker>
          <c:cat>
            <c:numRef>
              <c:f>INTERN.GRAD!$M$51:$X$51</c:f>
              <c:numCache>
                <c:formatCode>###########0</c:formatCode>
                <c:ptCount val="12"/>
                <c:pt idx="0">
                  <c:v>2009</c:v>
                </c:pt>
                <c:pt idx="1">
                  <c:v>2010</c:v>
                </c:pt>
                <c:pt idx="2">
                  <c:v>2011</c:v>
                </c:pt>
                <c:pt idx="3">
                  <c:v>2012</c:v>
                </c:pt>
                <c:pt idx="4">
                  <c:v>2013</c:v>
                </c:pt>
                <c:pt idx="5">
                  <c:v>2014</c:v>
                </c:pt>
                <c:pt idx="6">
                  <c:v>2015</c:v>
                </c:pt>
                <c:pt idx="7">
                  <c:v>2016</c:v>
                </c:pt>
                <c:pt idx="8">
                  <c:v>2017</c:v>
                </c:pt>
                <c:pt idx="9">
                  <c:v>2018</c:v>
                </c:pt>
                <c:pt idx="10">
                  <c:v>2019</c:v>
                </c:pt>
                <c:pt idx="11">
                  <c:v>2020</c:v>
                </c:pt>
              </c:numCache>
            </c:numRef>
          </c:cat>
          <c:val>
            <c:numRef>
              <c:f>INTERN.GRAD!$M$63:$X$63</c:f>
              <c:numCache>
                <c:formatCode>########0</c:formatCode>
                <c:ptCount val="12"/>
                <c:pt idx="0">
                  <c:v>41</c:v>
                </c:pt>
                <c:pt idx="1">
                  <c:v>43</c:v>
                </c:pt>
                <c:pt idx="2">
                  <c:v>44</c:v>
                </c:pt>
                <c:pt idx="3">
                  <c:v>43</c:v>
                </c:pt>
                <c:pt idx="4">
                  <c:v>44</c:v>
                </c:pt>
                <c:pt idx="5">
                  <c:v>45</c:v>
                </c:pt>
                <c:pt idx="6">
                  <c:v>44</c:v>
                </c:pt>
                <c:pt idx="7">
                  <c:v>45.5</c:v>
                </c:pt>
                <c:pt idx="8">
                  <c:v>43</c:v>
                </c:pt>
                <c:pt idx="9">
                  <c:v>45</c:v>
                </c:pt>
                <c:pt idx="10">
                  <c:v>43</c:v>
                </c:pt>
                <c:pt idx="11">
                  <c:v>44</c:v>
                </c:pt>
              </c:numCache>
            </c:numRef>
          </c:val>
          <c:smooth val="0"/>
          <c:extLst>
            <c:ext xmlns:c16="http://schemas.microsoft.com/office/drawing/2014/chart" uri="{C3380CC4-5D6E-409C-BE32-E72D297353CC}">
              <c16:uniqueId val="{00000000-00FD-4718-947C-040BDACF6AE1}"/>
            </c:ext>
          </c:extLst>
        </c:ser>
        <c:ser>
          <c:idx val="1"/>
          <c:order val="1"/>
          <c:tx>
            <c:strRef>
              <c:f>INTERN.GRAD!$C$64</c:f>
              <c:strCache>
                <c:ptCount val="1"/>
                <c:pt idx="0">
                  <c:v>P50</c:v>
                </c:pt>
              </c:strCache>
            </c:strRef>
          </c:tx>
          <c:spPr>
            <a:ln w="28575" cap="rnd">
              <a:solidFill>
                <a:schemeClr val="accent2"/>
              </a:solidFill>
              <a:round/>
            </a:ln>
            <a:effectLst/>
          </c:spPr>
          <c:marker>
            <c:symbol val="none"/>
          </c:marker>
          <c:cat>
            <c:numRef>
              <c:f>INTERN.GRAD!$M$51:$X$51</c:f>
              <c:numCache>
                <c:formatCode>###########0</c:formatCode>
                <c:ptCount val="12"/>
                <c:pt idx="0">
                  <c:v>2009</c:v>
                </c:pt>
                <c:pt idx="1">
                  <c:v>2010</c:v>
                </c:pt>
                <c:pt idx="2">
                  <c:v>2011</c:v>
                </c:pt>
                <c:pt idx="3">
                  <c:v>2012</c:v>
                </c:pt>
                <c:pt idx="4">
                  <c:v>2013</c:v>
                </c:pt>
                <c:pt idx="5">
                  <c:v>2014</c:v>
                </c:pt>
                <c:pt idx="6">
                  <c:v>2015</c:v>
                </c:pt>
                <c:pt idx="7">
                  <c:v>2016</c:v>
                </c:pt>
                <c:pt idx="8">
                  <c:v>2017</c:v>
                </c:pt>
                <c:pt idx="9">
                  <c:v>2018</c:v>
                </c:pt>
                <c:pt idx="10">
                  <c:v>2019</c:v>
                </c:pt>
                <c:pt idx="11">
                  <c:v>2020</c:v>
                </c:pt>
              </c:numCache>
            </c:numRef>
          </c:cat>
          <c:val>
            <c:numRef>
              <c:f>INTERN.GRAD!$M$64:$X$64</c:f>
              <c:numCache>
                <c:formatCode>########0</c:formatCode>
                <c:ptCount val="12"/>
                <c:pt idx="0">
                  <c:v>49</c:v>
                </c:pt>
                <c:pt idx="1">
                  <c:v>49</c:v>
                </c:pt>
                <c:pt idx="2">
                  <c:v>49</c:v>
                </c:pt>
                <c:pt idx="3">
                  <c:v>49</c:v>
                </c:pt>
                <c:pt idx="4">
                  <c:v>49</c:v>
                </c:pt>
                <c:pt idx="5">
                  <c:v>50</c:v>
                </c:pt>
                <c:pt idx="6">
                  <c:v>49</c:v>
                </c:pt>
                <c:pt idx="7">
                  <c:v>51</c:v>
                </c:pt>
                <c:pt idx="8">
                  <c:v>49</c:v>
                </c:pt>
                <c:pt idx="9">
                  <c:v>49</c:v>
                </c:pt>
                <c:pt idx="10">
                  <c:v>49</c:v>
                </c:pt>
                <c:pt idx="11">
                  <c:v>49</c:v>
                </c:pt>
              </c:numCache>
            </c:numRef>
          </c:val>
          <c:smooth val="0"/>
          <c:extLst>
            <c:ext xmlns:c16="http://schemas.microsoft.com/office/drawing/2014/chart" uri="{C3380CC4-5D6E-409C-BE32-E72D297353CC}">
              <c16:uniqueId val="{00000001-00FD-4718-947C-040BDACF6AE1}"/>
            </c:ext>
          </c:extLst>
        </c:ser>
        <c:ser>
          <c:idx val="2"/>
          <c:order val="2"/>
          <c:tx>
            <c:strRef>
              <c:f>INTERN.GRAD!$C$65</c:f>
              <c:strCache>
                <c:ptCount val="1"/>
                <c:pt idx="0">
                  <c:v>Mean</c:v>
                </c:pt>
              </c:strCache>
            </c:strRef>
          </c:tx>
          <c:spPr>
            <a:ln w="28575" cap="rnd">
              <a:solidFill>
                <a:schemeClr val="accent3"/>
              </a:solidFill>
              <a:round/>
            </a:ln>
            <a:effectLst/>
          </c:spPr>
          <c:marker>
            <c:symbol val="none"/>
          </c:marker>
          <c:cat>
            <c:numRef>
              <c:f>INTERN.GRAD!$M$51:$X$51</c:f>
              <c:numCache>
                <c:formatCode>###########0</c:formatCode>
                <c:ptCount val="12"/>
                <c:pt idx="0">
                  <c:v>2009</c:v>
                </c:pt>
                <c:pt idx="1">
                  <c:v>2010</c:v>
                </c:pt>
                <c:pt idx="2">
                  <c:v>2011</c:v>
                </c:pt>
                <c:pt idx="3">
                  <c:v>2012</c:v>
                </c:pt>
                <c:pt idx="4">
                  <c:v>2013</c:v>
                </c:pt>
                <c:pt idx="5">
                  <c:v>2014</c:v>
                </c:pt>
                <c:pt idx="6">
                  <c:v>2015</c:v>
                </c:pt>
                <c:pt idx="7">
                  <c:v>2016</c:v>
                </c:pt>
                <c:pt idx="8">
                  <c:v>2017</c:v>
                </c:pt>
                <c:pt idx="9">
                  <c:v>2018</c:v>
                </c:pt>
                <c:pt idx="10">
                  <c:v>2019</c:v>
                </c:pt>
                <c:pt idx="11">
                  <c:v>2020</c:v>
                </c:pt>
              </c:numCache>
            </c:numRef>
          </c:cat>
          <c:val>
            <c:numRef>
              <c:f>INTERN.GRAD!$M$65:$X$65</c:f>
              <c:numCache>
                <c:formatCode>########0</c:formatCode>
                <c:ptCount val="12"/>
                <c:pt idx="0">
                  <c:v>52.28</c:v>
                </c:pt>
                <c:pt idx="1">
                  <c:v>52.65</c:v>
                </c:pt>
                <c:pt idx="2">
                  <c:v>53.2</c:v>
                </c:pt>
                <c:pt idx="3">
                  <c:v>51.36</c:v>
                </c:pt>
                <c:pt idx="4">
                  <c:v>52.44</c:v>
                </c:pt>
                <c:pt idx="5">
                  <c:v>54.99</c:v>
                </c:pt>
                <c:pt idx="6">
                  <c:v>53.17</c:v>
                </c:pt>
                <c:pt idx="7">
                  <c:v>54.06</c:v>
                </c:pt>
                <c:pt idx="8">
                  <c:v>52.42</c:v>
                </c:pt>
                <c:pt idx="9">
                  <c:v>52.54</c:v>
                </c:pt>
                <c:pt idx="10">
                  <c:v>51.47</c:v>
                </c:pt>
                <c:pt idx="11">
                  <c:v>51.31</c:v>
                </c:pt>
              </c:numCache>
            </c:numRef>
          </c:val>
          <c:smooth val="0"/>
          <c:extLst>
            <c:ext xmlns:c16="http://schemas.microsoft.com/office/drawing/2014/chart" uri="{C3380CC4-5D6E-409C-BE32-E72D297353CC}">
              <c16:uniqueId val="{00000002-00FD-4718-947C-040BDACF6AE1}"/>
            </c:ext>
          </c:extLst>
        </c:ser>
        <c:ser>
          <c:idx val="3"/>
          <c:order val="3"/>
          <c:tx>
            <c:strRef>
              <c:f>INTERN.GRAD!$C$66</c:f>
              <c:strCache>
                <c:ptCount val="1"/>
                <c:pt idx="0">
                  <c:v>P75</c:v>
                </c:pt>
              </c:strCache>
            </c:strRef>
          </c:tx>
          <c:spPr>
            <a:ln w="28575" cap="rnd">
              <a:solidFill>
                <a:schemeClr val="tx1"/>
              </a:solidFill>
              <a:prstDash val="sysDot"/>
              <a:round/>
            </a:ln>
            <a:effectLst/>
          </c:spPr>
          <c:marker>
            <c:symbol val="none"/>
          </c:marker>
          <c:cat>
            <c:numRef>
              <c:f>INTERN.GRAD!$M$51:$X$51</c:f>
              <c:numCache>
                <c:formatCode>###########0</c:formatCode>
                <c:ptCount val="12"/>
                <c:pt idx="0">
                  <c:v>2009</c:v>
                </c:pt>
                <c:pt idx="1">
                  <c:v>2010</c:v>
                </c:pt>
                <c:pt idx="2">
                  <c:v>2011</c:v>
                </c:pt>
                <c:pt idx="3">
                  <c:v>2012</c:v>
                </c:pt>
                <c:pt idx="4">
                  <c:v>2013</c:v>
                </c:pt>
                <c:pt idx="5">
                  <c:v>2014</c:v>
                </c:pt>
                <c:pt idx="6">
                  <c:v>2015</c:v>
                </c:pt>
                <c:pt idx="7">
                  <c:v>2016</c:v>
                </c:pt>
                <c:pt idx="8">
                  <c:v>2017</c:v>
                </c:pt>
                <c:pt idx="9">
                  <c:v>2018</c:v>
                </c:pt>
                <c:pt idx="10">
                  <c:v>2019</c:v>
                </c:pt>
                <c:pt idx="11">
                  <c:v>2020</c:v>
                </c:pt>
              </c:numCache>
            </c:numRef>
          </c:cat>
          <c:val>
            <c:numRef>
              <c:f>INTERN.GRAD!$M$66:$X$66</c:f>
              <c:numCache>
                <c:formatCode>########0</c:formatCode>
                <c:ptCount val="12"/>
                <c:pt idx="0">
                  <c:v>60</c:v>
                </c:pt>
                <c:pt idx="1">
                  <c:v>59</c:v>
                </c:pt>
                <c:pt idx="2">
                  <c:v>60</c:v>
                </c:pt>
                <c:pt idx="3">
                  <c:v>57</c:v>
                </c:pt>
                <c:pt idx="4">
                  <c:v>58</c:v>
                </c:pt>
                <c:pt idx="5">
                  <c:v>61</c:v>
                </c:pt>
                <c:pt idx="6">
                  <c:v>58</c:v>
                </c:pt>
                <c:pt idx="7">
                  <c:v>60</c:v>
                </c:pt>
                <c:pt idx="8">
                  <c:v>57</c:v>
                </c:pt>
                <c:pt idx="9">
                  <c:v>57</c:v>
                </c:pt>
                <c:pt idx="10">
                  <c:v>55</c:v>
                </c:pt>
                <c:pt idx="11">
                  <c:v>55</c:v>
                </c:pt>
              </c:numCache>
            </c:numRef>
          </c:val>
          <c:smooth val="0"/>
          <c:extLst>
            <c:ext xmlns:c16="http://schemas.microsoft.com/office/drawing/2014/chart" uri="{C3380CC4-5D6E-409C-BE32-E72D297353CC}">
              <c16:uniqueId val="{00000003-00FD-4718-947C-040BDACF6AE1}"/>
            </c:ext>
          </c:extLst>
        </c:ser>
        <c:dLbls>
          <c:showLegendKey val="0"/>
          <c:showVal val="0"/>
          <c:showCatName val="0"/>
          <c:showSerName val="0"/>
          <c:showPercent val="0"/>
          <c:showBubbleSize val="0"/>
        </c:dLbls>
        <c:smooth val="0"/>
        <c:axId val="354961968"/>
        <c:axId val="354961640"/>
      </c:lineChart>
      <c:catAx>
        <c:axId val="354961968"/>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54961640"/>
        <c:crosses val="autoZero"/>
        <c:auto val="1"/>
        <c:lblAlgn val="ctr"/>
        <c:lblOffset val="100"/>
        <c:noMultiLvlLbl val="0"/>
      </c:catAx>
      <c:valAx>
        <c:axId val="3549616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549619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accent1">
        <a:lumMod val="20000"/>
        <a:lumOff val="80000"/>
      </a:schemeClr>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Calibri" panose="020F0502020204030204" pitchFamily="34" charset="0"/>
                <a:ea typeface="+mn-ea"/>
                <a:cs typeface="+mn-cs"/>
              </a:defRPr>
            </a:pPr>
            <a:r>
              <a:rPr lang="en-US" sz="1400" b="1" i="0" baseline="0">
                <a:effectLst/>
                <a:latin typeface="Calibri" panose="020F0502020204030204" pitchFamily="34" charset="0"/>
              </a:rPr>
              <a:t>Pacific doctorate enrolments (2000</a:t>
            </a:r>
            <a:r>
              <a:rPr lang="en-NZ" sz="1400" b="1" i="0" u="none" strike="noStrike" baseline="0">
                <a:effectLst/>
              </a:rPr>
              <a:t>–</a:t>
            </a:r>
            <a:r>
              <a:rPr lang="en-US" sz="1400" b="1" i="0" baseline="0">
                <a:effectLst/>
                <a:latin typeface="Calibri" panose="020F0502020204030204" pitchFamily="34" charset="0"/>
              </a:rPr>
              <a:t>2020)</a:t>
            </a:r>
            <a:endParaRPr lang="en-NZ" sz="1400" baseline="0">
              <a:effectLst/>
              <a:latin typeface="Calibri" panose="020F0502020204030204" pitchFamily="34" charset="0"/>
            </a:endParaRP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Calibri" panose="020F0502020204030204" pitchFamily="34" charset="0"/>
              <a:ea typeface="+mn-ea"/>
              <a:cs typeface="+mn-cs"/>
            </a:defRPr>
          </a:pPr>
          <a:endParaRPr lang="en-US"/>
        </a:p>
      </c:txPr>
    </c:title>
    <c:autoTitleDeleted val="0"/>
    <c:plotArea>
      <c:layout/>
      <c:barChart>
        <c:barDir val="col"/>
        <c:grouping val="stacked"/>
        <c:varyColors val="0"/>
        <c:ser>
          <c:idx val="0"/>
          <c:order val="0"/>
          <c:tx>
            <c:strRef>
              <c:f>PACIFIC.ENR!$A$15:$B$15</c:f>
              <c:strCache>
                <c:ptCount val="2"/>
                <c:pt idx="1">
                  <c:v>First-time/commencing enrolments</c:v>
                </c:pt>
              </c:strCache>
            </c:strRef>
          </c:tx>
          <c:spPr>
            <a:solidFill>
              <a:schemeClr val="accent1"/>
            </a:solidFill>
            <a:ln>
              <a:noFill/>
            </a:ln>
            <a:effectLst/>
          </c:spPr>
          <c:invertIfNegative val="0"/>
          <c:cat>
            <c:numRef>
              <c:f>PACIFIC.ENR!$D$9:$X$9</c:f>
              <c:numCache>
                <c:formatCode>#####0</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PACIFIC.ENR!$D$15:$X$15</c:f>
              <c:numCache>
                <c:formatCode>_-* #,##0_-;\-* #,##0_-;_-* "-"??_-;_-@_-</c:formatCode>
                <c:ptCount val="21"/>
                <c:pt idx="0">
                  <c:v>15</c:v>
                </c:pt>
                <c:pt idx="1">
                  <c:v>12</c:v>
                </c:pt>
                <c:pt idx="2">
                  <c:v>15</c:v>
                </c:pt>
                <c:pt idx="3">
                  <c:v>24</c:v>
                </c:pt>
                <c:pt idx="4">
                  <c:v>24</c:v>
                </c:pt>
                <c:pt idx="5">
                  <c:v>18</c:v>
                </c:pt>
                <c:pt idx="6">
                  <c:v>18</c:v>
                </c:pt>
                <c:pt idx="7">
                  <c:v>27</c:v>
                </c:pt>
                <c:pt idx="8">
                  <c:v>21</c:v>
                </c:pt>
                <c:pt idx="9">
                  <c:v>30</c:v>
                </c:pt>
                <c:pt idx="10">
                  <c:v>27</c:v>
                </c:pt>
                <c:pt idx="11">
                  <c:v>42</c:v>
                </c:pt>
                <c:pt idx="12">
                  <c:v>30</c:v>
                </c:pt>
                <c:pt idx="13">
                  <c:v>33</c:v>
                </c:pt>
                <c:pt idx="14">
                  <c:v>27</c:v>
                </c:pt>
                <c:pt idx="15">
                  <c:v>30</c:v>
                </c:pt>
                <c:pt idx="16">
                  <c:v>45</c:v>
                </c:pt>
                <c:pt idx="17">
                  <c:v>48</c:v>
                </c:pt>
                <c:pt idx="18">
                  <c:v>51</c:v>
                </c:pt>
                <c:pt idx="19">
                  <c:v>57</c:v>
                </c:pt>
                <c:pt idx="20">
                  <c:v>51</c:v>
                </c:pt>
              </c:numCache>
            </c:numRef>
          </c:val>
          <c:extLst>
            <c:ext xmlns:c16="http://schemas.microsoft.com/office/drawing/2014/chart" uri="{C3380CC4-5D6E-409C-BE32-E72D297353CC}">
              <c16:uniqueId val="{00000000-D09E-0242-B525-B586C210A3CD}"/>
            </c:ext>
          </c:extLst>
        </c:ser>
        <c:ser>
          <c:idx val="1"/>
          <c:order val="1"/>
          <c:tx>
            <c:strRef>
              <c:f>PACIFIC.ENR!$A$16:$B$16</c:f>
              <c:strCache>
                <c:ptCount val="2"/>
                <c:pt idx="1">
                  <c:v>Returning enrolments</c:v>
                </c:pt>
              </c:strCache>
            </c:strRef>
          </c:tx>
          <c:spPr>
            <a:solidFill>
              <a:schemeClr val="accent2"/>
            </a:solidFill>
            <a:ln>
              <a:noFill/>
            </a:ln>
            <a:effectLst/>
          </c:spPr>
          <c:invertIfNegative val="0"/>
          <c:cat>
            <c:numRef>
              <c:f>PACIFIC.ENR!$D$9:$X$9</c:f>
              <c:numCache>
                <c:formatCode>#####0</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PACIFIC.ENR!$D$16:$X$16</c:f>
              <c:numCache>
                <c:formatCode>_-* #,##0_-;\-* #,##0_-;_-* "-"??_-;_-@_-</c:formatCode>
                <c:ptCount val="21"/>
                <c:pt idx="0">
                  <c:v>36</c:v>
                </c:pt>
                <c:pt idx="1">
                  <c:v>48</c:v>
                </c:pt>
                <c:pt idx="2">
                  <c:v>48</c:v>
                </c:pt>
                <c:pt idx="3">
                  <c:v>57</c:v>
                </c:pt>
                <c:pt idx="4">
                  <c:v>66</c:v>
                </c:pt>
                <c:pt idx="5">
                  <c:v>75</c:v>
                </c:pt>
                <c:pt idx="6">
                  <c:v>87</c:v>
                </c:pt>
                <c:pt idx="7">
                  <c:v>93</c:v>
                </c:pt>
                <c:pt idx="8">
                  <c:v>102</c:v>
                </c:pt>
                <c:pt idx="9">
                  <c:v>111</c:v>
                </c:pt>
                <c:pt idx="10">
                  <c:v>123</c:v>
                </c:pt>
                <c:pt idx="11">
                  <c:v>123</c:v>
                </c:pt>
                <c:pt idx="12">
                  <c:v>144</c:v>
                </c:pt>
                <c:pt idx="13">
                  <c:v>138</c:v>
                </c:pt>
                <c:pt idx="14">
                  <c:v>150</c:v>
                </c:pt>
                <c:pt idx="15">
                  <c:v>147</c:v>
                </c:pt>
                <c:pt idx="16">
                  <c:v>147</c:v>
                </c:pt>
                <c:pt idx="17">
                  <c:v>156</c:v>
                </c:pt>
                <c:pt idx="18">
                  <c:v>171</c:v>
                </c:pt>
                <c:pt idx="19">
                  <c:v>186</c:v>
                </c:pt>
                <c:pt idx="20">
                  <c:v>210</c:v>
                </c:pt>
              </c:numCache>
            </c:numRef>
          </c:val>
          <c:extLst>
            <c:ext xmlns:c16="http://schemas.microsoft.com/office/drawing/2014/chart" uri="{C3380CC4-5D6E-409C-BE32-E72D297353CC}">
              <c16:uniqueId val="{00000001-D09E-0242-B525-B586C210A3CD}"/>
            </c:ext>
          </c:extLst>
        </c:ser>
        <c:dLbls>
          <c:showLegendKey val="0"/>
          <c:showVal val="0"/>
          <c:showCatName val="0"/>
          <c:showSerName val="0"/>
          <c:showPercent val="0"/>
          <c:showBubbleSize val="0"/>
        </c:dLbls>
        <c:gapWidth val="150"/>
        <c:overlap val="100"/>
        <c:axId val="1452353056"/>
        <c:axId val="1452500800"/>
      </c:barChart>
      <c:catAx>
        <c:axId val="1452353056"/>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0"/>
          <a:lstStyle/>
          <a:p>
            <a:pPr>
              <a:defRPr sz="900" b="0" i="0" u="none" strike="noStrike" kern="1200" baseline="0">
                <a:solidFill>
                  <a:schemeClr val="tx1">
                    <a:lumMod val="65000"/>
                    <a:lumOff val="35000"/>
                  </a:schemeClr>
                </a:solidFill>
                <a:latin typeface="+mn-lt"/>
                <a:ea typeface="+mn-ea"/>
                <a:cs typeface="+mn-cs"/>
              </a:defRPr>
            </a:pPr>
            <a:endParaRPr lang="en-US"/>
          </a:p>
        </c:txPr>
        <c:crossAx val="1452500800"/>
        <c:crosses val="autoZero"/>
        <c:auto val="1"/>
        <c:lblAlgn val="ctr"/>
        <c:lblOffset val="100"/>
        <c:noMultiLvlLbl val="0"/>
      </c:catAx>
      <c:valAx>
        <c:axId val="1452500800"/>
        <c:scaling>
          <c:orientation val="minMax"/>
        </c:scaling>
        <c:delete val="0"/>
        <c:axPos val="l"/>
        <c:majorGridlines>
          <c:spPr>
            <a:ln w="9525" cap="flat" cmpd="sng" algn="ctr">
              <a:solidFill>
                <a:schemeClr val="tx1">
                  <a:lumMod val="15000"/>
                  <a:lumOff val="85000"/>
                </a:schemeClr>
              </a:solidFill>
              <a:round/>
            </a:ln>
            <a:effectLst/>
          </c:spPr>
        </c:majorGridlines>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523530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rot="1200000" anchor="t" anchorCtr="0"/>
    <a:lstStyle/>
    <a:p>
      <a:pPr>
        <a:defRPr/>
      </a:pPr>
      <a:endParaRPr lang="en-US"/>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International doctoral graduates </a:t>
            </a:r>
            <a:br>
              <a:rPr lang="en-US" b="1"/>
            </a:br>
            <a:r>
              <a:rPr lang="en-US" b="1"/>
              <a:t>(2000</a:t>
            </a:r>
            <a:r>
              <a:rPr lang="mi-NZ" sz="1400" b="1" i="0" u="none" strike="noStrike" baseline="0">
                <a:effectLst/>
              </a:rPr>
              <a:t>–</a:t>
            </a:r>
            <a:r>
              <a:rPr lang="en-US" b="1"/>
              <a:t>2020)</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INTERN.GRAD!$B$8</c:f>
              <c:strCache>
                <c:ptCount val="1"/>
                <c:pt idx="0">
                  <c:v>Total domestic doctorate completions</c:v>
                </c:pt>
              </c:strCache>
            </c:strRef>
          </c:tx>
          <c:spPr>
            <a:solidFill>
              <a:schemeClr val="accent1"/>
            </a:solidFill>
            <a:ln>
              <a:noFill/>
            </a:ln>
            <a:effectLst/>
          </c:spPr>
          <c:invertIfNegative val="0"/>
          <c:cat>
            <c:numRef>
              <c:f>INTERN.GRAD!$D$7:$X$7</c:f>
              <c:numCache>
                <c:formatCode>###########0</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INTERN.GRAD!$D$8:$X$8</c:f>
              <c:numCache>
                <c:formatCode>###########0</c:formatCode>
                <c:ptCount val="21"/>
                <c:pt idx="0">
                  <c:v>39</c:v>
                </c:pt>
                <c:pt idx="1">
                  <c:v>42</c:v>
                </c:pt>
                <c:pt idx="2">
                  <c:v>51</c:v>
                </c:pt>
                <c:pt idx="3">
                  <c:v>57</c:v>
                </c:pt>
                <c:pt idx="4">
                  <c:v>96</c:v>
                </c:pt>
                <c:pt idx="5">
                  <c:v>105</c:v>
                </c:pt>
                <c:pt idx="6">
                  <c:v>105</c:v>
                </c:pt>
                <c:pt idx="7">
                  <c:v>117</c:v>
                </c:pt>
                <c:pt idx="8">
                  <c:v>189</c:v>
                </c:pt>
                <c:pt idx="9">
                  <c:v>252</c:v>
                </c:pt>
                <c:pt idx="10">
                  <c:v>321</c:v>
                </c:pt>
                <c:pt idx="11">
                  <c:v>465</c:v>
                </c:pt>
                <c:pt idx="12">
                  <c:v>435</c:v>
                </c:pt>
                <c:pt idx="13">
                  <c:v>615</c:v>
                </c:pt>
                <c:pt idx="14">
                  <c:v>726</c:v>
                </c:pt>
                <c:pt idx="15">
                  <c:v>690</c:v>
                </c:pt>
                <c:pt idx="16">
                  <c:v>672</c:v>
                </c:pt>
                <c:pt idx="17">
                  <c:v>771</c:v>
                </c:pt>
                <c:pt idx="18">
                  <c:v>777</c:v>
                </c:pt>
                <c:pt idx="19">
                  <c:v>837</c:v>
                </c:pt>
                <c:pt idx="20">
                  <c:v>864</c:v>
                </c:pt>
              </c:numCache>
            </c:numRef>
          </c:val>
          <c:extLst>
            <c:ext xmlns:c16="http://schemas.microsoft.com/office/drawing/2014/chart" uri="{C3380CC4-5D6E-409C-BE32-E72D297353CC}">
              <c16:uniqueId val="{00000000-1664-4AFB-95E1-4D5C07BAC586}"/>
            </c:ext>
          </c:extLst>
        </c:ser>
        <c:dLbls>
          <c:showLegendKey val="0"/>
          <c:showVal val="0"/>
          <c:showCatName val="0"/>
          <c:showSerName val="0"/>
          <c:showPercent val="0"/>
          <c:showBubbleSize val="0"/>
        </c:dLbls>
        <c:gapWidth val="219"/>
        <c:overlap val="-27"/>
        <c:axId val="845421536"/>
        <c:axId val="845415304"/>
      </c:barChart>
      <c:catAx>
        <c:axId val="845421536"/>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5415304"/>
        <c:crosses val="autoZero"/>
        <c:auto val="1"/>
        <c:lblAlgn val="ctr"/>
        <c:lblOffset val="100"/>
        <c:noMultiLvlLbl val="0"/>
      </c:catAx>
      <c:valAx>
        <c:axId val="84541530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542153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NZ" b="1"/>
              <a:t>Income</a:t>
            </a:r>
            <a:r>
              <a:rPr lang="en-NZ" b="1" baseline="0"/>
              <a:t> distribution: </a:t>
            </a:r>
            <a:r>
              <a:rPr lang="en-NZ" b="1"/>
              <a:t>Māori with doctorate degrees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strRef>
              <c:f>CENSUS_2018!$B$119:$B$134</c:f>
              <c:strCache>
                <c:ptCount val="16"/>
                <c:pt idx="0">
                  <c:v>Loss</c:v>
                </c:pt>
                <c:pt idx="1">
                  <c:v>Zero income</c:v>
                </c:pt>
                <c:pt idx="2">
                  <c:v>$1–$5,000</c:v>
                </c:pt>
                <c:pt idx="3">
                  <c:v>$5,001–$10,000</c:v>
                </c:pt>
                <c:pt idx="4">
                  <c:v>$10,001–$15,000</c:v>
                </c:pt>
                <c:pt idx="5">
                  <c:v>$15,001–$20,000</c:v>
                </c:pt>
                <c:pt idx="6">
                  <c:v>$20,001–$25,000</c:v>
                </c:pt>
                <c:pt idx="7">
                  <c:v>$25,001–$30,000</c:v>
                </c:pt>
                <c:pt idx="8">
                  <c:v>$30,001–$35,000</c:v>
                </c:pt>
                <c:pt idx="9">
                  <c:v>$35,001–$40,000</c:v>
                </c:pt>
                <c:pt idx="10">
                  <c:v>$40,001–$50,000</c:v>
                </c:pt>
                <c:pt idx="11">
                  <c:v>$50,001–$60,000</c:v>
                </c:pt>
                <c:pt idx="12">
                  <c:v>$60,001–$70,000</c:v>
                </c:pt>
                <c:pt idx="13">
                  <c:v>$70,001–$100,000</c:v>
                </c:pt>
                <c:pt idx="14">
                  <c:v>$100,001–$150,000</c:v>
                </c:pt>
                <c:pt idx="15">
                  <c:v>$150,001 or more</c:v>
                </c:pt>
              </c:strCache>
            </c:strRef>
          </c:cat>
          <c:val>
            <c:numRef>
              <c:f>CENSUS_2018!$J$119:$J$134</c:f>
              <c:numCache>
                <c:formatCode>###########0</c:formatCode>
                <c:ptCount val="16"/>
                <c:pt idx="0">
                  <c:v>9</c:v>
                </c:pt>
                <c:pt idx="1">
                  <c:v>33</c:v>
                </c:pt>
                <c:pt idx="2">
                  <c:v>39</c:v>
                </c:pt>
                <c:pt idx="3">
                  <c:v>39</c:v>
                </c:pt>
                <c:pt idx="4">
                  <c:v>72</c:v>
                </c:pt>
                <c:pt idx="5">
                  <c:v>96</c:v>
                </c:pt>
                <c:pt idx="6">
                  <c:v>102</c:v>
                </c:pt>
                <c:pt idx="7">
                  <c:v>93</c:v>
                </c:pt>
                <c:pt idx="8">
                  <c:v>51</c:v>
                </c:pt>
                <c:pt idx="9">
                  <c:v>48</c:v>
                </c:pt>
                <c:pt idx="10">
                  <c:v>90</c:v>
                </c:pt>
                <c:pt idx="11">
                  <c:v>84</c:v>
                </c:pt>
                <c:pt idx="12">
                  <c:v>90</c:v>
                </c:pt>
                <c:pt idx="13">
                  <c:v>417</c:v>
                </c:pt>
                <c:pt idx="14">
                  <c:v>330</c:v>
                </c:pt>
                <c:pt idx="15">
                  <c:v>183</c:v>
                </c:pt>
              </c:numCache>
            </c:numRef>
          </c:val>
          <c:extLst>
            <c:ext xmlns:c16="http://schemas.microsoft.com/office/drawing/2014/chart" uri="{C3380CC4-5D6E-409C-BE32-E72D297353CC}">
              <c16:uniqueId val="{00000000-6915-432A-AC84-74142F125FFC}"/>
            </c:ext>
          </c:extLst>
        </c:ser>
        <c:dLbls>
          <c:showLegendKey val="0"/>
          <c:showVal val="0"/>
          <c:showCatName val="0"/>
          <c:showSerName val="0"/>
          <c:showPercent val="0"/>
          <c:showBubbleSize val="0"/>
        </c:dLbls>
        <c:gapWidth val="219"/>
        <c:overlap val="-27"/>
        <c:axId val="1113391120"/>
        <c:axId val="1113393088"/>
      </c:barChart>
      <c:catAx>
        <c:axId val="11133911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13393088"/>
        <c:crosses val="autoZero"/>
        <c:auto val="1"/>
        <c:lblAlgn val="ctr"/>
        <c:lblOffset val="100"/>
        <c:noMultiLvlLbl val="0"/>
      </c:catAx>
      <c:valAx>
        <c:axId val="111339308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1339112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NZ" b="1"/>
              <a:t>Income</a:t>
            </a:r>
            <a:r>
              <a:rPr lang="en-NZ" b="1" baseline="0"/>
              <a:t> distribution: </a:t>
            </a:r>
            <a:r>
              <a:rPr lang="en-NZ" b="1"/>
              <a:t>Pacific peoples </a:t>
            </a:r>
            <a:br>
              <a:rPr lang="en-NZ" b="1"/>
            </a:br>
            <a:r>
              <a:rPr lang="en-NZ" b="1"/>
              <a:t>with doctorate degrees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strRef>
              <c:f>CENSUS_2018!$B$120:$B$134</c:f>
              <c:strCache>
                <c:ptCount val="15"/>
                <c:pt idx="0">
                  <c:v>Zero income</c:v>
                </c:pt>
                <c:pt idx="1">
                  <c:v>$1–$5,000</c:v>
                </c:pt>
                <c:pt idx="2">
                  <c:v>$5,001–$10,000</c:v>
                </c:pt>
                <c:pt idx="3">
                  <c:v>$10,001–$15,000</c:v>
                </c:pt>
                <c:pt idx="4">
                  <c:v>$15,001–$20,000</c:v>
                </c:pt>
                <c:pt idx="5">
                  <c:v>$20,001–$25,000</c:v>
                </c:pt>
                <c:pt idx="6">
                  <c:v>$25,001–$30,000</c:v>
                </c:pt>
                <c:pt idx="7">
                  <c:v>$30,001–$35,000</c:v>
                </c:pt>
                <c:pt idx="8">
                  <c:v>$35,001–$40,000</c:v>
                </c:pt>
                <c:pt idx="9">
                  <c:v>$40,001–$50,000</c:v>
                </c:pt>
                <c:pt idx="10">
                  <c:v>$50,001–$60,000</c:v>
                </c:pt>
                <c:pt idx="11">
                  <c:v>$60,001–$70,000</c:v>
                </c:pt>
                <c:pt idx="12">
                  <c:v>$70,001–$100,000</c:v>
                </c:pt>
                <c:pt idx="13">
                  <c:v>$100,001–$150,000</c:v>
                </c:pt>
                <c:pt idx="14">
                  <c:v>$150,001 or more</c:v>
                </c:pt>
              </c:strCache>
            </c:strRef>
          </c:cat>
          <c:val>
            <c:numRef>
              <c:f>CENSUS_2018!$K$120:$K$134</c:f>
              <c:numCache>
                <c:formatCode>###########0</c:formatCode>
                <c:ptCount val="15"/>
                <c:pt idx="0">
                  <c:v>12</c:v>
                </c:pt>
                <c:pt idx="1">
                  <c:v>21</c:v>
                </c:pt>
                <c:pt idx="2">
                  <c:v>18</c:v>
                </c:pt>
                <c:pt idx="3">
                  <c:v>30</c:v>
                </c:pt>
                <c:pt idx="4">
                  <c:v>24</c:v>
                </c:pt>
                <c:pt idx="5">
                  <c:v>21</c:v>
                </c:pt>
                <c:pt idx="6">
                  <c:v>36</c:v>
                </c:pt>
                <c:pt idx="7">
                  <c:v>21</c:v>
                </c:pt>
                <c:pt idx="8">
                  <c:v>21</c:v>
                </c:pt>
                <c:pt idx="9">
                  <c:v>27</c:v>
                </c:pt>
                <c:pt idx="10">
                  <c:v>27</c:v>
                </c:pt>
                <c:pt idx="11">
                  <c:v>18</c:v>
                </c:pt>
                <c:pt idx="12">
                  <c:v>135</c:v>
                </c:pt>
                <c:pt idx="13">
                  <c:v>111</c:v>
                </c:pt>
                <c:pt idx="14">
                  <c:v>45</c:v>
                </c:pt>
              </c:numCache>
            </c:numRef>
          </c:val>
          <c:extLst>
            <c:ext xmlns:c16="http://schemas.microsoft.com/office/drawing/2014/chart" uri="{C3380CC4-5D6E-409C-BE32-E72D297353CC}">
              <c16:uniqueId val="{00000000-7A05-4154-A078-8C1DCF4F2C25}"/>
            </c:ext>
          </c:extLst>
        </c:ser>
        <c:dLbls>
          <c:showLegendKey val="0"/>
          <c:showVal val="0"/>
          <c:showCatName val="0"/>
          <c:showSerName val="0"/>
          <c:showPercent val="0"/>
          <c:showBubbleSize val="0"/>
        </c:dLbls>
        <c:gapWidth val="219"/>
        <c:overlap val="-27"/>
        <c:axId val="1113391120"/>
        <c:axId val="1113393088"/>
      </c:barChart>
      <c:catAx>
        <c:axId val="11133911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13393088"/>
        <c:crosses val="autoZero"/>
        <c:auto val="1"/>
        <c:lblAlgn val="ctr"/>
        <c:lblOffset val="100"/>
        <c:noMultiLvlLbl val="0"/>
      </c:catAx>
      <c:valAx>
        <c:axId val="111339308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1339112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NZ" b="1"/>
              <a:t>Country of origin of </a:t>
            </a:r>
            <a:r>
              <a:rPr lang="en-NZ" b="1" baseline="0"/>
              <a:t>international doctorate graduates in NZ (Census 2018)</a:t>
            </a:r>
            <a:endParaRPr lang="en-NZ"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spPr>
            <a:solidFill>
              <a:schemeClr val="accent1"/>
            </a:solidFill>
            <a:ln>
              <a:noFill/>
            </a:ln>
            <a:effectLst/>
          </c:spPr>
          <c:invertIfNegative val="0"/>
          <c:cat>
            <c:strRef>
              <c:extLst>
                <c:ext xmlns:c15="http://schemas.microsoft.com/office/drawing/2012/chart" uri="{02D57815-91ED-43cb-92C2-25804820EDAC}">
                  <c15:fullRef>
                    <c15:sqref>CENSUS_2018!$B$45:$B$57</c15:sqref>
                  </c15:fullRef>
                </c:ext>
              </c:extLst>
              <c:f>(CENSUS_2018!$B$45:$B$48,CENSUS_2018!$B$51:$B$56)</c:f>
              <c:strCache>
                <c:ptCount val="10"/>
                <c:pt idx="0">
                  <c:v>Africa</c:v>
                </c:pt>
                <c:pt idx="1">
                  <c:v>Asia: China</c:v>
                </c:pt>
                <c:pt idx="2">
                  <c:v>Asia: India</c:v>
                </c:pt>
                <c:pt idx="3">
                  <c:v>Asia: The rest of Asia</c:v>
                </c:pt>
                <c:pt idx="4">
                  <c:v>Central and Southern America</c:v>
                </c:pt>
                <c:pt idx="5">
                  <c:v>Europe: United Kingdom</c:v>
                </c:pt>
                <c:pt idx="6">
                  <c:v>Europe: The rest of Europe</c:v>
                </c:pt>
                <c:pt idx="7">
                  <c:v>Middle East</c:v>
                </c:pt>
                <c:pt idx="8">
                  <c:v>Northern America</c:v>
                </c:pt>
                <c:pt idx="9">
                  <c:v>Pacific</c:v>
                </c:pt>
              </c:strCache>
            </c:strRef>
          </c:cat>
          <c:val>
            <c:numRef>
              <c:extLst>
                <c:ext xmlns:c15="http://schemas.microsoft.com/office/drawing/2012/chart" uri="{02D57815-91ED-43cb-92C2-25804820EDAC}">
                  <c15:fullRef>
                    <c15:sqref>CENSUS_2018!$E$45:$E$57</c15:sqref>
                  </c15:fullRef>
                </c:ext>
              </c:extLst>
              <c:f>(CENSUS_2018!$E$45:$E$48,CENSUS_2018!$E$51:$E$56)</c:f>
              <c:numCache>
                <c:formatCode>_-* #,##0_-;\-* #,##0_-;_-* "-"??_-;_-@_-</c:formatCode>
                <c:ptCount val="10"/>
                <c:pt idx="0">
                  <c:v>96</c:v>
                </c:pt>
                <c:pt idx="1">
                  <c:v>258</c:v>
                </c:pt>
                <c:pt idx="2">
                  <c:v>177</c:v>
                </c:pt>
                <c:pt idx="3">
                  <c:v>402</c:v>
                </c:pt>
                <c:pt idx="4">
                  <c:v>99</c:v>
                </c:pt>
                <c:pt idx="5">
                  <c:v>126</c:v>
                </c:pt>
                <c:pt idx="6">
                  <c:v>357</c:v>
                </c:pt>
                <c:pt idx="7">
                  <c:v>174</c:v>
                </c:pt>
                <c:pt idx="8">
                  <c:v>177</c:v>
                </c:pt>
                <c:pt idx="9">
                  <c:v>21</c:v>
                </c:pt>
              </c:numCache>
            </c:numRef>
          </c:val>
          <c:extLst>
            <c:ext xmlns:c16="http://schemas.microsoft.com/office/drawing/2014/chart" uri="{C3380CC4-5D6E-409C-BE32-E72D297353CC}">
              <c16:uniqueId val="{00000000-E05A-40DD-9D24-BADF45B3B41C}"/>
            </c:ext>
          </c:extLst>
        </c:ser>
        <c:dLbls>
          <c:showLegendKey val="0"/>
          <c:showVal val="0"/>
          <c:showCatName val="0"/>
          <c:showSerName val="0"/>
          <c:showPercent val="0"/>
          <c:showBubbleSize val="0"/>
        </c:dLbls>
        <c:gapWidth val="219"/>
        <c:axId val="850093496"/>
        <c:axId val="850102352"/>
      </c:barChart>
      <c:catAx>
        <c:axId val="85009349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50102352"/>
        <c:crosses val="autoZero"/>
        <c:auto val="1"/>
        <c:lblAlgn val="ctr"/>
        <c:lblOffset val="100"/>
        <c:noMultiLvlLbl val="0"/>
      </c:catAx>
      <c:valAx>
        <c:axId val="850102352"/>
        <c:scaling>
          <c:orientation val="minMax"/>
        </c:scaling>
        <c:delete val="0"/>
        <c:axPos val="b"/>
        <c:majorGridlines>
          <c:spPr>
            <a:ln w="9525" cap="flat" cmpd="sng" algn="ctr">
              <a:solidFill>
                <a:schemeClr val="tx1">
                  <a:lumMod val="15000"/>
                  <a:lumOff val="85000"/>
                </a:schemeClr>
              </a:solidFill>
              <a:round/>
            </a:ln>
            <a:effectLst/>
          </c:spPr>
        </c:majorGridlines>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5009349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Total Māori doctorate completions (2000</a:t>
            </a:r>
            <a:r>
              <a:rPr lang="mi-NZ" sz="1400" b="1" i="0" u="none" strike="noStrike" baseline="0">
                <a:effectLst/>
              </a:rPr>
              <a:t>–</a:t>
            </a:r>
            <a:r>
              <a:rPr lang="en-US" b="1"/>
              <a:t>2020)</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'MAORI.GRAD.EMP'!$B$7</c:f>
              <c:strCache>
                <c:ptCount val="1"/>
                <c:pt idx="0">
                  <c:v>Total Māori doctorate completions</c:v>
                </c:pt>
              </c:strCache>
            </c:strRef>
          </c:tx>
          <c:spPr>
            <a:solidFill>
              <a:schemeClr val="accent1"/>
            </a:solidFill>
            <a:ln>
              <a:noFill/>
            </a:ln>
            <a:effectLst/>
          </c:spPr>
          <c:invertIfNegative val="0"/>
          <c:cat>
            <c:numRef>
              <c:f>'MAORI.GRAD.EMP'!$D$6:$X$6</c:f>
              <c:numCache>
                <c:formatCode>###########0</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'MAORI.GRAD.EMP'!$D$7:$X$7</c:f>
              <c:numCache>
                <c:formatCode>###########0</c:formatCode>
                <c:ptCount val="21"/>
                <c:pt idx="0">
                  <c:v>15</c:v>
                </c:pt>
                <c:pt idx="1">
                  <c:v>18</c:v>
                </c:pt>
                <c:pt idx="2">
                  <c:v>18</c:v>
                </c:pt>
                <c:pt idx="3">
                  <c:v>24</c:v>
                </c:pt>
                <c:pt idx="4">
                  <c:v>33</c:v>
                </c:pt>
                <c:pt idx="5">
                  <c:v>24</c:v>
                </c:pt>
                <c:pt idx="6">
                  <c:v>30</c:v>
                </c:pt>
                <c:pt idx="7">
                  <c:v>30</c:v>
                </c:pt>
                <c:pt idx="8">
                  <c:v>36</c:v>
                </c:pt>
                <c:pt idx="9">
                  <c:v>33</c:v>
                </c:pt>
                <c:pt idx="10">
                  <c:v>48</c:v>
                </c:pt>
                <c:pt idx="11">
                  <c:v>45</c:v>
                </c:pt>
                <c:pt idx="12">
                  <c:v>36</c:v>
                </c:pt>
                <c:pt idx="13">
                  <c:v>63</c:v>
                </c:pt>
                <c:pt idx="14">
                  <c:v>60</c:v>
                </c:pt>
                <c:pt idx="15">
                  <c:v>60</c:v>
                </c:pt>
                <c:pt idx="16">
                  <c:v>42</c:v>
                </c:pt>
                <c:pt idx="17">
                  <c:v>42</c:v>
                </c:pt>
                <c:pt idx="18">
                  <c:v>66</c:v>
                </c:pt>
                <c:pt idx="19">
                  <c:v>48</c:v>
                </c:pt>
                <c:pt idx="20">
                  <c:v>60</c:v>
                </c:pt>
              </c:numCache>
            </c:numRef>
          </c:val>
          <c:extLst>
            <c:ext xmlns:c16="http://schemas.microsoft.com/office/drawing/2014/chart" uri="{C3380CC4-5D6E-409C-BE32-E72D297353CC}">
              <c16:uniqueId val="{00000000-CCC9-4118-91B4-B08C32353D0F}"/>
            </c:ext>
          </c:extLst>
        </c:ser>
        <c:dLbls>
          <c:showLegendKey val="0"/>
          <c:showVal val="0"/>
          <c:showCatName val="0"/>
          <c:showSerName val="0"/>
          <c:showPercent val="0"/>
          <c:showBubbleSize val="0"/>
        </c:dLbls>
        <c:gapWidth val="219"/>
        <c:overlap val="-27"/>
        <c:axId val="493903064"/>
        <c:axId val="493900768"/>
      </c:barChart>
      <c:catAx>
        <c:axId val="493903064"/>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3900768"/>
        <c:crosses val="autoZero"/>
        <c:auto val="1"/>
        <c:lblAlgn val="ctr"/>
        <c:lblOffset val="100"/>
        <c:noMultiLvlLbl val="0"/>
      </c:catAx>
      <c:valAx>
        <c:axId val="49390076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390306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Total Pacific doctorate completions</a:t>
            </a:r>
            <a:br>
              <a:rPr lang="en-US" b="1"/>
            </a:br>
            <a:r>
              <a:rPr lang="en-US" b="1"/>
              <a:t>(2000</a:t>
            </a:r>
            <a:r>
              <a:rPr lang="mi-NZ" sz="1400" b="1" i="0" u="none" strike="noStrike" baseline="0">
                <a:effectLst/>
              </a:rPr>
              <a:t>–</a:t>
            </a:r>
            <a:r>
              <a:rPr lang="en-US" b="1"/>
              <a:t>2020)</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'PACIFIC.GRAD.EMP'!$B$7</c:f>
              <c:strCache>
                <c:ptCount val="1"/>
                <c:pt idx="0">
                  <c:v>Total Pacific doctorate completions</c:v>
                </c:pt>
              </c:strCache>
            </c:strRef>
          </c:tx>
          <c:spPr>
            <a:solidFill>
              <a:schemeClr val="accent1"/>
            </a:solidFill>
            <a:ln>
              <a:noFill/>
            </a:ln>
            <a:effectLst/>
          </c:spPr>
          <c:invertIfNegative val="0"/>
          <c:cat>
            <c:numRef>
              <c:f>'PACIFIC.GRAD.EMP'!$D$6:$X$6</c:f>
              <c:numCache>
                <c:formatCode>###########0</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'PACIFIC.GRAD.EMP'!$D$7:$X$7</c:f>
              <c:numCache>
                <c:formatCode>General</c:formatCode>
                <c:ptCount val="21"/>
                <c:pt idx="0">
                  <c:v>3</c:v>
                </c:pt>
                <c:pt idx="1">
                  <c:v>0</c:v>
                </c:pt>
                <c:pt idx="2">
                  <c:v>0</c:v>
                </c:pt>
                <c:pt idx="3">
                  <c:v>6</c:v>
                </c:pt>
                <c:pt idx="4">
                  <c:v>6</c:v>
                </c:pt>
                <c:pt idx="5">
                  <c:v>3</c:v>
                </c:pt>
                <c:pt idx="6">
                  <c:v>6</c:v>
                </c:pt>
                <c:pt idx="7">
                  <c:v>12</c:v>
                </c:pt>
                <c:pt idx="8">
                  <c:v>9</c:v>
                </c:pt>
                <c:pt idx="9">
                  <c:v>18</c:v>
                </c:pt>
                <c:pt idx="10">
                  <c:v>9</c:v>
                </c:pt>
                <c:pt idx="11">
                  <c:v>21</c:v>
                </c:pt>
                <c:pt idx="12">
                  <c:v>18</c:v>
                </c:pt>
                <c:pt idx="13">
                  <c:v>21</c:v>
                </c:pt>
                <c:pt idx="14">
                  <c:v>15</c:v>
                </c:pt>
                <c:pt idx="15">
                  <c:v>18</c:v>
                </c:pt>
                <c:pt idx="16">
                  <c:v>27</c:v>
                </c:pt>
                <c:pt idx="17">
                  <c:v>21</c:v>
                </c:pt>
                <c:pt idx="18">
                  <c:v>24</c:v>
                </c:pt>
                <c:pt idx="19">
                  <c:v>12</c:v>
                </c:pt>
                <c:pt idx="20">
                  <c:v>18</c:v>
                </c:pt>
              </c:numCache>
            </c:numRef>
          </c:val>
          <c:extLst>
            <c:ext xmlns:c16="http://schemas.microsoft.com/office/drawing/2014/chart" uri="{C3380CC4-5D6E-409C-BE32-E72D297353CC}">
              <c16:uniqueId val="{00000000-7226-421E-AEF2-826D71061A92}"/>
            </c:ext>
          </c:extLst>
        </c:ser>
        <c:dLbls>
          <c:showLegendKey val="0"/>
          <c:showVal val="0"/>
          <c:showCatName val="0"/>
          <c:showSerName val="0"/>
          <c:showPercent val="0"/>
          <c:showBubbleSize val="0"/>
        </c:dLbls>
        <c:gapWidth val="219"/>
        <c:overlap val="-27"/>
        <c:axId val="1137608600"/>
        <c:axId val="1137609912"/>
      </c:barChart>
      <c:catAx>
        <c:axId val="1137608600"/>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37609912"/>
        <c:crosses val="autoZero"/>
        <c:auto val="1"/>
        <c:lblAlgn val="ctr"/>
        <c:lblOffset val="100"/>
        <c:noMultiLvlLbl val="0"/>
      </c:catAx>
      <c:valAx>
        <c:axId val="113760991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3760860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1" i="0" baseline="0">
                <a:effectLst/>
              </a:rPr>
              <a:t>International doctorate enrolments (2000</a:t>
            </a:r>
            <a:r>
              <a:rPr lang="mi-NZ" sz="1400" b="1" i="0" u="none" strike="noStrike" baseline="0">
                <a:effectLst/>
              </a:rPr>
              <a:t>–</a:t>
            </a:r>
            <a:r>
              <a:rPr lang="en-US" sz="1400" b="1" i="0" baseline="0">
                <a:effectLst/>
              </a:rPr>
              <a:t>2020)</a:t>
            </a:r>
            <a:endParaRPr lang="en-NZ" sz="140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INTERN.ENR!$A$15:$B$15</c:f>
              <c:strCache>
                <c:ptCount val="2"/>
                <c:pt idx="1">
                  <c:v>First-time/commencing enrolments</c:v>
                </c:pt>
              </c:strCache>
            </c:strRef>
          </c:tx>
          <c:spPr>
            <a:solidFill>
              <a:schemeClr val="accent1"/>
            </a:solidFill>
            <a:ln>
              <a:noFill/>
            </a:ln>
            <a:effectLst/>
          </c:spPr>
          <c:invertIfNegative val="0"/>
          <c:cat>
            <c:numRef>
              <c:f>INTERN.ENR!$D$9:$X$9</c:f>
              <c:numCache>
                <c:formatCode>#####0</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INTERN.ENR!$D$15:$X$15</c:f>
              <c:numCache>
                <c:formatCode>_-* #,##0_-;\-* #,##0_-;_-* "-"??_-;_-@_-</c:formatCode>
                <c:ptCount val="21"/>
                <c:pt idx="0">
                  <c:v>84</c:v>
                </c:pt>
                <c:pt idx="1">
                  <c:v>117</c:v>
                </c:pt>
                <c:pt idx="2">
                  <c:v>108</c:v>
                </c:pt>
                <c:pt idx="3">
                  <c:v>168</c:v>
                </c:pt>
                <c:pt idx="4">
                  <c:v>222</c:v>
                </c:pt>
                <c:pt idx="5">
                  <c:v>228</c:v>
                </c:pt>
                <c:pt idx="6">
                  <c:v>528</c:v>
                </c:pt>
                <c:pt idx="7">
                  <c:v>585</c:v>
                </c:pt>
                <c:pt idx="8">
                  <c:v>639</c:v>
                </c:pt>
                <c:pt idx="9">
                  <c:v>750</c:v>
                </c:pt>
                <c:pt idx="10">
                  <c:v>831</c:v>
                </c:pt>
                <c:pt idx="11">
                  <c:v>783</c:v>
                </c:pt>
                <c:pt idx="12">
                  <c:v>786</c:v>
                </c:pt>
                <c:pt idx="13">
                  <c:v>918</c:v>
                </c:pt>
                <c:pt idx="14">
                  <c:v>999</c:v>
                </c:pt>
                <c:pt idx="15">
                  <c:v>1029</c:v>
                </c:pt>
                <c:pt idx="16">
                  <c:v>1197</c:v>
                </c:pt>
                <c:pt idx="17">
                  <c:v>1221</c:v>
                </c:pt>
                <c:pt idx="18">
                  <c:v>1149</c:v>
                </c:pt>
                <c:pt idx="19">
                  <c:v>1113</c:v>
                </c:pt>
                <c:pt idx="20">
                  <c:v>852</c:v>
                </c:pt>
              </c:numCache>
            </c:numRef>
          </c:val>
          <c:extLst>
            <c:ext xmlns:c16="http://schemas.microsoft.com/office/drawing/2014/chart" uri="{C3380CC4-5D6E-409C-BE32-E72D297353CC}">
              <c16:uniqueId val="{00000000-1C6F-F241-A8C7-4E3B87E5E5B5}"/>
            </c:ext>
          </c:extLst>
        </c:ser>
        <c:ser>
          <c:idx val="1"/>
          <c:order val="1"/>
          <c:tx>
            <c:strRef>
              <c:f>INTERN.ENR!$A$16:$B$16</c:f>
              <c:strCache>
                <c:ptCount val="2"/>
                <c:pt idx="1">
                  <c:v>Returning enrolments</c:v>
                </c:pt>
              </c:strCache>
            </c:strRef>
          </c:tx>
          <c:spPr>
            <a:solidFill>
              <a:schemeClr val="accent2"/>
            </a:solidFill>
            <a:ln>
              <a:noFill/>
            </a:ln>
            <a:effectLst/>
          </c:spPr>
          <c:invertIfNegative val="0"/>
          <c:cat>
            <c:numRef>
              <c:f>INTERN.ENR!$D$9:$X$9</c:f>
              <c:numCache>
                <c:formatCode>#####0</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INTERN.ENR!$D$16:$X$16</c:f>
              <c:numCache>
                <c:formatCode>_-* #,##0_-;\-* #,##0_-;_-* "-"??_-;_-@_-</c:formatCode>
                <c:ptCount val="21"/>
                <c:pt idx="0">
                  <c:v>198</c:v>
                </c:pt>
                <c:pt idx="1">
                  <c:v>219</c:v>
                </c:pt>
                <c:pt idx="2">
                  <c:v>252</c:v>
                </c:pt>
                <c:pt idx="3">
                  <c:v>294</c:v>
                </c:pt>
                <c:pt idx="4">
                  <c:v>357</c:v>
                </c:pt>
                <c:pt idx="5">
                  <c:v>474</c:v>
                </c:pt>
                <c:pt idx="6">
                  <c:v>567</c:v>
                </c:pt>
                <c:pt idx="7">
                  <c:v>936</c:v>
                </c:pt>
                <c:pt idx="8">
                  <c:v>1329</c:v>
                </c:pt>
                <c:pt idx="9">
                  <c:v>1656</c:v>
                </c:pt>
                <c:pt idx="10">
                  <c:v>1968</c:v>
                </c:pt>
                <c:pt idx="11">
                  <c:v>2367</c:v>
                </c:pt>
                <c:pt idx="12">
                  <c:v>2577</c:v>
                </c:pt>
                <c:pt idx="13">
                  <c:v>2745</c:v>
                </c:pt>
                <c:pt idx="14">
                  <c:v>2907</c:v>
                </c:pt>
                <c:pt idx="15">
                  <c:v>3057</c:v>
                </c:pt>
                <c:pt idx="16">
                  <c:v>3282</c:v>
                </c:pt>
                <c:pt idx="17">
                  <c:v>3561</c:v>
                </c:pt>
                <c:pt idx="18">
                  <c:v>3780</c:v>
                </c:pt>
                <c:pt idx="19">
                  <c:v>3963</c:v>
                </c:pt>
                <c:pt idx="20">
                  <c:v>4035</c:v>
                </c:pt>
              </c:numCache>
            </c:numRef>
          </c:val>
          <c:extLst>
            <c:ext xmlns:c16="http://schemas.microsoft.com/office/drawing/2014/chart" uri="{C3380CC4-5D6E-409C-BE32-E72D297353CC}">
              <c16:uniqueId val="{00000001-1C6F-F241-A8C7-4E3B87E5E5B5}"/>
            </c:ext>
          </c:extLst>
        </c:ser>
        <c:dLbls>
          <c:showLegendKey val="0"/>
          <c:showVal val="0"/>
          <c:showCatName val="0"/>
          <c:showSerName val="0"/>
          <c:showPercent val="0"/>
          <c:showBubbleSize val="0"/>
        </c:dLbls>
        <c:gapWidth val="150"/>
        <c:overlap val="100"/>
        <c:axId val="1472761520"/>
        <c:axId val="1516696912"/>
      </c:barChart>
      <c:catAx>
        <c:axId val="1472761520"/>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0"/>
          <a:lstStyle/>
          <a:p>
            <a:pPr>
              <a:defRPr sz="900" b="0" i="0" u="none" strike="noStrike" kern="1200" baseline="0">
                <a:solidFill>
                  <a:schemeClr val="tx1">
                    <a:lumMod val="65000"/>
                    <a:lumOff val="35000"/>
                  </a:schemeClr>
                </a:solidFill>
                <a:latin typeface="+mn-lt"/>
                <a:ea typeface="+mn-ea"/>
                <a:cs typeface="+mn-cs"/>
              </a:defRPr>
            </a:pPr>
            <a:endParaRPr lang="en-US"/>
          </a:p>
        </c:txPr>
        <c:crossAx val="1516696912"/>
        <c:crosses val="autoZero"/>
        <c:auto val="1"/>
        <c:lblAlgn val="ctr"/>
        <c:lblOffset val="100"/>
        <c:tickLblSkip val="1"/>
        <c:noMultiLvlLbl val="0"/>
      </c:catAx>
      <c:valAx>
        <c:axId val="1516696912"/>
        <c:scaling>
          <c:orientation val="minMax"/>
        </c:scaling>
        <c:delete val="0"/>
        <c:axPos val="l"/>
        <c:majorGridlines>
          <c:spPr>
            <a:ln w="9525" cap="flat" cmpd="sng" algn="ctr">
              <a:solidFill>
                <a:schemeClr val="tx1">
                  <a:lumMod val="15000"/>
                  <a:lumOff val="85000"/>
                </a:schemeClr>
              </a:solidFill>
              <a:round/>
            </a:ln>
            <a:effectLst/>
          </c:spPr>
        </c:majorGridlines>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727615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en-US" sz="1400" b="1"/>
              <a:t>First-year domestic doctorate students</a:t>
            </a:r>
            <a:br>
              <a:rPr lang="en-US" sz="1400" b="1"/>
            </a:br>
            <a:r>
              <a:rPr lang="en-US" sz="1400" b="1"/>
              <a:t>by age groups</a:t>
            </a:r>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DOM.COM!$B$27</c:f>
              <c:strCache>
                <c:ptCount val="1"/>
                <c:pt idx="0">
                  <c:v>20–25 yrs</c:v>
                </c:pt>
              </c:strCache>
            </c:strRef>
          </c:tx>
          <c:spPr>
            <a:solidFill>
              <a:schemeClr val="accent6">
                <a:tint val="54000"/>
              </a:schemeClr>
            </a:solidFill>
            <a:ln>
              <a:noFill/>
            </a:ln>
            <a:effectLst/>
          </c:spPr>
          <c:invertIfNegative val="0"/>
          <c:cat>
            <c:numRef>
              <c:f>DOM.COM!$D$9:$X$9</c:f>
              <c:numCache>
                <c:formatCode>#####0</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MAORI.COM!$D$22:$X$22</c:f>
              <c:numCache>
                <c:formatCode>###########0</c:formatCode>
                <c:ptCount val="21"/>
                <c:pt idx="0">
                  <c:v>6</c:v>
                </c:pt>
                <c:pt idx="1">
                  <c:v>3</c:v>
                </c:pt>
                <c:pt idx="2">
                  <c:v>3</c:v>
                </c:pt>
                <c:pt idx="3">
                  <c:v>6</c:v>
                </c:pt>
                <c:pt idx="4">
                  <c:v>9</c:v>
                </c:pt>
                <c:pt idx="5">
                  <c:v>6</c:v>
                </c:pt>
                <c:pt idx="6">
                  <c:v>6</c:v>
                </c:pt>
                <c:pt idx="7">
                  <c:v>12</c:v>
                </c:pt>
                <c:pt idx="8">
                  <c:v>12</c:v>
                </c:pt>
                <c:pt idx="9">
                  <c:v>6</c:v>
                </c:pt>
                <c:pt idx="10">
                  <c:v>12</c:v>
                </c:pt>
                <c:pt idx="11">
                  <c:v>3</c:v>
                </c:pt>
                <c:pt idx="12">
                  <c:v>3</c:v>
                </c:pt>
                <c:pt idx="13">
                  <c:v>9</c:v>
                </c:pt>
                <c:pt idx="14">
                  <c:v>9</c:v>
                </c:pt>
                <c:pt idx="15">
                  <c:v>12</c:v>
                </c:pt>
                <c:pt idx="16">
                  <c:v>9</c:v>
                </c:pt>
                <c:pt idx="17">
                  <c:v>15</c:v>
                </c:pt>
                <c:pt idx="18">
                  <c:v>12</c:v>
                </c:pt>
                <c:pt idx="19">
                  <c:v>15</c:v>
                </c:pt>
                <c:pt idx="20">
                  <c:v>15</c:v>
                </c:pt>
              </c:numCache>
            </c:numRef>
          </c:val>
          <c:extLst>
            <c:ext xmlns:c16="http://schemas.microsoft.com/office/drawing/2014/chart" uri="{C3380CC4-5D6E-409C-BE32-E72D297353CC}">
              <c16:uniqueId val="{00000000-0ACF-4669-9195-231255438F0B}"/>
            </c:ext>
          </c:extLst>
        </c:ser>
        <c:ser>
          <c:idx val="1"/>
          <c:order val="1"/>
          <c:tx>
            <c:strRef>
              <c:f>DOM.COM!$B$28</c:f>
              <c:strCache>
                <c:ptCount val="1"/>
                <c:pt idx="0">
                  <c:v>25–29 yrs</c:v>
                </c:pt>
              </c:strCache>
            </c:strRef>
          </c:tx>
          <c:spPr>
            <a:solidFill>
              <a:schemeClr val="accent6">
                <a:tint val="77000"/>
              </a:schemeClr>
            </a:solidFill>
            <a:ln>
              <a:noFill/>
            </a:ln>
            <a:effectLst/>
          </c:spPr>
          <c:invertIfNegative val="0"/>
          <c:cat>
            <c:numRef>
              <c:f>DOM.COM!$D$9:$X$9</c:f>
              <c:numCache>
                <c:formatCode>#####0</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MAORI.COM!$D$23:$X$23</c:f>
              <c:numCache>
                <c:formatCode>###########0</c:formatCode>
                <c:ptCount val="21"/>
                <c:pt idx="0">
                  <c:v>9</c:v>
                </c:pt>
                <c:pt idx="1">
                  <c:v>9</c:v>
                </c:pt>
                <c:pt idx="2">
                  <c:v>15</c:v>
                </c:pt>
                <c:pt idx="3">
                  <c:v>18</c:v>
                </c:pt>
                <c:pt idx="4">
                  <c:v>9</c:v>
                </c:pt>
                <c:pt idx="5">
                  <c:v>12</c:v>
                </c:pt>
                <c:pt idx="6">
                  <c:v>12</c:v>
                </c:pt>
                <c:pt idx="7">
                  <c:v>12</c:v>
                </c:pt>
                <c:pt idx="8">
                  <c:v>15</c:v>
                </c:pt>
                <c:pt idx="9">
                  <c:v>12</c:v>
                </c:pt>
                <c:pt idx="10">
                  <c:v>15</c:v>
                </c:pt>
                <c:pt idx="11">
                  <c:v>9</c:v>
                </c:pt>
                <c:pt idx="12">
                  <c:v>12</c:v>
                </c:pt>
                <c:pt idx="13">
                  <c:v>18</c:v>
                </c:pt>
                <c:pt idx="14">
                  <c:v>15</c:v>
                </c:pt>
                <c:pt idx="15">
                  <c:v>15</c:v>
                </c:pt>
                <c:pt idx="16">
                  <c:v>18</c:v>
                </c:pt>
                <c:pt idx="17">
                  <c:v>24</c:v>
                </c:pt>
                <c:pt idx="18">
                  <c:v>33</c:v>
                </c:pt>
                <c:pt idx="19">
                  <c:v>30</c:v>
                </c:pt>
                <c:pt idx="20">
                  <c:v>24</c:v>
                </c:pt>
              </c:numCache>
            </c:numRef>
          </c:val>
          <c:extLst>
            <c:ext xmlns:c16="http://schemas.microsoft.com/office/drawing/2014/chart" uri="{C3380CC4-5D6E-409C-BE32-E72D297353CC}">
              <c16:uniqueId val="{00000001-0ACF-4669-9195-231255438F0B}"/>
            </c:ext>
          </c:extLst>
        </c:ser>
        <c:ser>
          <c:idx val="2"/>
          <c:order val="2"/>
          <c:tx>
            <c:strRef>
              <c:f>DOM.COM!$B$29</c:f>
              <c:strCache>
                <c:ptCount val="1"/>
                <c:pt idx="0">
                  <c:v>30–34 yrs</c:v>
                </c:pt>
              </c:strCache>
            </c:strRef>
          </c:tx>
          <c:spPr>
            <a:solidFill>
              <a:schemeClr val="accent6"/>
            </a:solidFill>
            <a:ln>
              <a:noFill/>
            </a:ln>
            <a:effectLst/>
          </c:spPr>
          <c:invertIfNegative val="0"/>
          <c:cat>
            <c:numRef>
              <c:f>DOM.COM!$D$9:$X$9</c:f>
              <c:numCache>
                <c:formatCode>#####0</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MAORI.COM!$D$24:$X$24</c:f>
              <c:numCache>
                <c:formatCode>###########0</c:formatCode>
                <c:ptCount val="21"/>
                <c:pt idx="0">
                  <c:v>6</c:v>
                </c:pt>
                <c:pt idx="1">
                  <c:v>9</c:v>
                </c:pt>
                <c:pt idx="2">
                  <c:v>12</c:v>
                </c:pt>
                <c:pt idx="3">
                  <c:v>9</c:v>
                </c:pt>
                <c:pt idx="4">
                  <c:v>12</c:v>
                </c:pt>
                <c:pt idx="5">
                  <c:v>3</c:v>
                </c:pt>
                <c:pt idx="6">
                  <c:v>6</c:v>
                </c:pt>
                <c:pt idx="7">
                  <c:v>6</c:v>
                </c:pt>
                <c:pt idx="8">
                  <c:v>9</c:v>
                </c:pt>
                <c:pt idx="9">
                  <c:v>6</c:v>
                </c:pt>
                <c:pt idx="10">
                  <c:v>12</c:v>
                </c:pt>
                <c:pt idx="11">
                  <c:v>9</c:v>
                </c:pt>
                <c:pt idx="12">
                  <c:v>6</c:v>
                </c:pt>
                <c:pt idx="13">
                  <c:v>15</c:v>
                </c:pt>
                <c:pt idx="14">
                  <c:v>9</c:v>
                </c:pt>
                <c:pt idx="15">
                  <c:v>9</c:v>
                </c:pt>
                <c:pt idx="16">
                  <c:v>15</c:v>
                </c:pt>
                <c:pt idx="17">
                  <c:v>9</c:v>
                </c:pt>
                <c:pt idx="18">
                  <c:v>12</c:v>
                </c:pt>
                <c:pt idx="19">
                  <c:v>15</c:v>
                </c:pt>
                <c:pt idx="20">
                  <c:v>12</c:v>
                </c:pt>
              </c:numCache>
            </c:numRef>
          </c:val>
          <c:extLst>
            <c:ext xmlns:c16="http://schemas.microsoft.com/office/drawing/2014/chart" uri="{C3380CC4-5D6E-409C-BE32-E72D297353CC}">
              <c16:uniqueId val="{00000002-0ACF-4669-9195-231255438F0B}"/>
            </c:ext>
          </c:extLst>
        </c:ser>
        <c:ser>
          <c:idx val="3"/>
          <c:order val="3"/>
          <c:tx>
            <c:strRef>
              <c:f>DOM.COM!$B$30</c:f>
              <c:strCache>
                <c:ptCount val="1"/>
                <c:pt idx="0">
                  <c:v>35–45 yrs</c:v>
                </c:pt>
              </c:strCache>
            </c:strRef>
          </c:tx>
          <c:spPr>
            <a:solidFill>
              <a:schemeClr val="accent6">
                <a:shade val="76000"/>
              </a:schemeClr>
            </a:solidFill>
            <a:ln>
              <a:noFill/>
            </a:ln>
            <a:effectLst/>
          </c:spPr>
          <c:invertIfNegative val="0"/>
          <c:cat>
            <c:numRef>
              <c:f>DOM.COM!$D$9:$X$9</c:f>
              <c:numCache>
                <c:formatCode>#####0</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MAORI.COM!$D$25:$X$25</c:f>
              <c:numCache>
                <c:formatCode>###########0</c:formatCode>
                <c:ptCount val="21"/>
                <c:pt idx="0">
                  <c:v>15</c:v>
                </c:pt>
                <c:pt idx="1">
                  <c:v>18</c:v>
                </c:pt>
                <c:pt idx="2">
                  <c:v>9</c:v>
                </c:pt>
                <c:pt idx="3">
                  <c:v>18</c:v>
                </c:pt>
                <c:pt idx="4">
                  <c:v>12</c:v>
                </c:pt>
                <c:pt idx="5">
                  <c:v>18</c:v>
                </c:pt>
                <c:pt idx="6">
                  <c:v>12</c:v>
                </c:pt>
                <c:pt idx="7">
                  <c:v>27</c:v>
                </c:pt>
                <c:pt idx="8">
                  <c:v>24</c:v>
                </c:pt>
                <c:pt idx="9">
                  <c:v>36</c:v>
                </c:pt>
                <c:pt idx="10">
                  <c:v>24</c:v>
                </c:pt>
                <c:pt idx="11">
                  <c:v>27</c:v>
                </c:pt>
                <c:pt idx="12">
                  <c:v>18</c:v>
                </c:pt>
                <c:pt idx="13">
                  <c:v>30</c:v>
                </c:pt>
                <c:pt idx="14">
                  <c:v>27</c:v>
                </c:pt>
                <c:pt idx="15">
                  <c:v>33</c:v>
                </c:pt>
                <c:pt idx="16">
                  <c:v>33</c:v>
                </c:pt>
                <c:pt idx="17">
                  <c:v>33</c:v>
                </c:pt>
                <c:pt idx="18">
                  <c:v>30</c:v>
                </c:pt>
                <c:pt idx="19">
                  <c:v>39</c:v>
                </c:pt>
                <c:pt idx="20">
                  <c:v>30</c:v>
                </c:pt>
              </c:numCache>
            </c:numRef>
          </c:val>
          <c:extLst>
            <c:ext xmlns:c16="http://schemas.microsoft.com/office/drawing/2014/chart" uri="{C3380CC4-5D6E-409C-BE32-E72D297353CC}">
              <c16:uniqueId val="{00000003-0ACF-4669-9195-231255438F0B}"/>
            </c:ext>
          </c:extLst>
        </c:ser>
        <c:ser>
          <c:idx val="4"/>
          <c:order val="4"/>
          <c:tx>
            <c:strRef>
              <c:f>DOM.COM!$B$31</c:f>
              <c:strCache>
                <c:ptCount val="1"/>
                <c:pt idx="0">
                  <c:v>45+ yrs</c:v>
                </c:pt>
              </c:strCache>
            </c:strRef>
          </c:tx>
          <c:spPr>
            <a:solidFill>
              <a:schemeClr val="accent6">
                <a:shade val="53000"/>
              </a:schemeClr>
            </a:solidFill>
            <a:ln>
              <a:noFill/>
            </a:ln>
            <a:effectLst/>
          </c:spPr>
          <c:invertIfNegative val="0"/>
          <c:cat>
            <c:numRef>
              <c:f>DOM.COM!$D$9:$X$9</c:f>
              <c:numCache>
                <c:formatCode>#####0</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MAORI.COM!$D$26:$X$26</c:f>
              <c:numCache>
                <c:formatCode>###########0</c:formatCode>
                <c:ptCount val="21"/>
                <c:pt idx="0">
                  <c:v>12</c:v>
                </c:pt>
                <c:pt idx="1">
                  <c:v>9</c:v>
                </c:pt>
                <c:pt idx="2">
                  <c:v>6</c:v>
                </c:pt>
                <c:pt idx="3">
                  <c:v>6</c:v>
                </c:pt>
                <c:pt idx="4">
                  <c:v>12</c:v>
                </c:pt>
                <c:pt idx="5">
                  <c:v>15</c:v>
                </c:pt>
                <c:pt idx="6">
                  <c:v>9</c:v>
                </c:pt>
                <c:pt idx="7">
                  <c:v>12</c:v>
                </c:pt>
                <c:pt idx="8">
                  <c:v>21</c:v>
                </c:pt>
                <c:pt idx="9">
                  <c:v>24</c:v>
                </c:pt>
                <c:pt idx="10">
                  <c:v>36</c:v>
                </c:pt>
                <c:pt idx="11">
                  <c:v>27</c:v>
                </c:pt>
                <c:pt idx="12">
                  <c:v>30</c:v>
                </c:pt>
                <c:pt idx="13">
                  <c:v>36</c:v>
                </c:pt>
                <c:pt idx="14">
                  <c:v>45</c:v>
                </c:pt>
                <c:pt idx="15">
                  <c:v>39</c:v>
                </c:pt>
                <c:pt idx="16">
                  <c:v>39</c:v>
                </c:pt>
                <c:pt idx="17">
                  <c:v>45</c:v>
                </c:pt>
                <c:pt idx="18">
                  <c:v>48</c:v>
                </c:pt>
                <c:pt idx="19">
                  <c:v>54</c:v>
                </c:pt>
                <c:pt idx="20">
                  <c:v>27</c:v>
                </c:pt>
              </c:numCache>
            </c:numRef>
          </c:val>
          <c:extLst>
            <c:ext xmlns:c16="http://schemas.microsoft.com/office/drawing/2014/chart" uri="{C3380CC4-5D6E-409C-BE32-E72D297353CC}">
              <c16:uniqueId val="{00000004-0ACF-4669-9195-231255438F0B}"/>
            </c:ext>
          </c:extLst>
        </c:ser>
        <c:dLbls>
          <c:showLegendKey val="0"/>
          <c:showVal val="0"/>
          <c:showCatName val="0"/>
          <c:showSerName val="0"/>
          <c:showPercent val="0"/>
          <c:showBubbleSize val="0"/>
        </c:dLbls>
        <c:gapWidth val="150"/>
        <c:overlap val="100"/>
        <c:axId val="797981712"/>
        <c:axId val="797976792"/>
      </c:barChart>
      <c:catAx>
        <c:axId val="797981712"/>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7976792"/>
        <c:crosses val="autoZero"/>
        <c:auto val="1"/>
        <c:lblAlgn val="ctr"/>
        <c:lblOffset val="100"/>
        <c:noMultiLvlLbl val="0"/>
      </c:catAx>
      <c:valAx>
        <c:axId val="79797679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79817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en-US" sz="1400" b="1"/>
              <a:t>First-year domestic doctorate students</a:t>
            </a:r>
            <a:br>
              <a:rPr lang="en-US" sz="1400" b="1"/>
            </a:br>
            <a:r>
              <a:rPr lang="en-US" sz="1400" b="1"/>
              <a:t>by enrolled faculties</a:t>
            </a:r>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DOM.COM!$B$46</c:f>
              <c:strCache>
                <c:ptCount val="1"/>
                <c:pt idx="0">
                  <c:v>Arts &amp; Humanities</c:v>
                </c:pt>
              </c:strCache>
            </c:strRef>
          </c:tx>
          <c:spPr>
            <a:solidFill>
              <a:schemeClr val="accent1"/>
            </a:solidFill>
            <a:ln>
              <a:noFill/>
            </a:ln>
            <a:effectLst/>
          </c:spPr>
          <c:invertIfNegative val="0"/>
          <c:cat>
            <c:numRef>
              <c:f>DOM.COM!$D$9:$X$9</c:f>
              <c:numCache>
                <c:formatCode>#####0</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DOM.COM!$D$46:$X$46</c:f>
              <c:numCache>
                <c:formatCode>###########0</c:formatCode>
                <c:ptCount val="21"/>
                <c:pt idx="0">
                  <c:v>0</c:v>
                </c:pt>
                <c:pt idx="1">
                  <c:v>0</c:v>
                </c:pt>
                <c:pt idx="2">
                  <c:v>0</c:v>
                </c:pt>
                <c:pt idx="3">
                  <c:v>33</c:v>
                </c:pt>
                <c:pt idx="4">
                  <c:v>27</c:v>
                </c:pt>
                <c:pt idx="5">
                  <c:v>33</c:v>
                </c:pt>
                <c:pt idx="6">
                  <c:v>39</c:v>
                </c:pt>
                <c:pt idx="7">
                  <c:v>45</c:v>
                </c:pt>
                <c:pt idx="8">
                  <c:v>42</c:v>
                </c:pt>
                <c:pt idx="9">
                  <c:v>42</c:v>
                </c:pt>
                <c:pt idx="10">
                  <c:v>60</c:v>
                </c:pt>
                <c:pt idx="11">
                  <c:v>39</c:v>
                </c:pt>
                <c:pt idx="12">
                  <c:v>48</c:v>
                </c:pt>
                <c:pt idx="13">
                  <c:v>63</c:v>
                </c:pt>
                <c:pt idx="14">
                  <c:v>69</c:v>
                </c:pt>
                <c:pt idx="15">
                  <c:v>48</c:v>
                </c:pt>
                <c:pt idx="16">
                  <c:v>54</c:v>
                </c:pt>
                <c:pt idx="17">
                  <c:v>75</c:v>
                </c:pt>
                <c:pt idx="18">
                  <c:v>57</c:v>
                </c:pt>
                <c:pt idx="19">
                  <c:v>63</c:v>
                </c:pt>
                <c:pt idx="20">
                  <c:v>60</c:v>
                </c:pt>
              </c:numCache>
            </c:numRef>
          </c:val>
          <c:extLst>
            <c:ext xmlns:c16="http://schemas.microsoft.com/office/drawing/2014/chart" uri="{C3380CC4-5D6E-409C-BE32-E72D297353CC}">
              <c16:uniqueId val="{00000000-036D-4987-84FC-00350C9A738A}"/>
            </c:ext>
          </c:extLst>
        </c:ser>
        <c:ser>
          <c:idx val="1"/>
          <c:order val="1"/>
          <c:tx>
            <c:strRef>
              <c:f>DOM.COM!$B$47</c:f>
              <c:strCache>
                <c:ptCount val="1"/>
                <c:pt idx="0">
                  <c:v>Engineering &amp; Technology</c:v>
                </c:pt>
              </c:strCache>
            </c:strRef>
          </c:tx>
          <c:spPr>
            <a:solidFill>
              <a:schemeClr val="accent2"/>
            </a:solidFill>
            <a:ln>
              <a:noFill/>
            </a:ln>
            <a:effectLst/>
          </c:spPr>
          <c:invertIfNegative val="0"/>
          <c:cat>
            <c:numRef>
              <c:f>DOM.COM!$D$9:$X$9</c:f>
              <c:numCache>
                <c:formatCode>#####0</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DOM.COM!$D$47:$X$47</c:f>
              <c:numCache>
                <c:formatCode>###########0</c:formatCode>
                <c:ptCount val="21"/>
                <c:pt idx="0">
                  <c:v>0</c:v>
                </c:pt>
                <c:pt idx="1">
                  <c:v>0</c:v>
                </c:pt>
                <c:pt idx="2">
                  <c:v>0</c:v>
                </c:pt>
                <c:pt idx="3">
                  <c:v>156</c:v>
                </c:pt>
                <c:pt idx="4">
                  <c:v>141</c:v>
                </c:pt>
                <c:pt idx="5">
                  <c:v>132</c:v>
                </c:pt>
                <c:pt idx="6">
                  <c:v>132</c:v>
                </c:pt>
                <c:pt idx="7">
                  <c:v>123</c:v>
                </c:pt>
                <c:pt idx="8">
                  <c:v>114</c:v>
                </c:pt>
                <c:pt idx="9">
                  <c:v>156</c:v>
                </c:pt>
                <c:pt idx="10">
                  <c:v>138</c:v>
                </c:pt>
                <c:pt idx="11">
                  <c:v>123</c:v>
                </c:pt>
                <c:pt idx="12">
                  <c:v>117</c:v>
                </c:pt>
                <c:pt idx="13">
                  <c:v>105</c:v>
                </c:pt>
                <c:pt idx="14">
                  <c:v>126</c:v>
                </c:pt>
                <c:pt idx="15">
                  <c:v>123</c:v>
                </c:pt>
                <c:pt idx="16">
                  <c:v>108</c:v>
                </c:pt>
                <c:pt idx="17">
                  <c:v>126</c:v>
                </c:pt>
                <c:pt idx="18">
                  <c:v>114</c:v>
                </c:pt>
                <c:pt idx="19">
                  <c:v>123</c:v>
                </c:pt>
                <c:pt idx="20">
                  <c:v>129</c:v>
                </c:pt>
              </c:numCache>
            </c:numRef>
          </c:val>
          <c:extLst>
            <c:ext xmlns:c16="http://schemas.microsoft.com/office/drawing/2014/chart" uri="{C3380CC4-5D6E-409C-BE32-E72D297353CC}">
              <c16:uniqueId val="{00000001-036D-4987-84FC-00350C9A738A}"/>
            </c:ext>
          </c:extLst>
        </c:ser>
        <c:ser>
          <c:idx val="2"/>
          <c:order val="2"/>
          <c:tx>
            <c:strRef>
              <c:f>DOM.COM!$B$48</c:f>
              <c:strCache>
                <c:ptCount val="1"/>
                <c:pt idx="0">
                  <c:v>Life Sciences &amp; Medicine</c:v>
                </c:pt>
              </c:strCache>
            </c:strRef>
          </c:tx>
          <c:spPr>
            <a:solidFill>
              <a:schemeClr val="accent3"/>
            </a:solidFill>
            <a:ln>
              <a:noFill/>
            </a:ln>
            <a:effectLst/>
          </c:spPr>
          <c:invertIfNegative val="0"/>
          <c:cat>
            <c:numRef>
              <c:f>DOM.COM!$D$9:$X$9</c:f>
              <c:numCache>
                <c:formatCode>#####0</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DOM.COM!$D$48:$X$48</c:f>
              <c:numCache>
                <c:formatCode>###########0</c:formatCode>
                <c:ptCount val="21"/>
                <c:pt idx="0">
                  <c:v>0</c:v>
                </c:pt>
                <c:pt idx="1">
                  <c:v>0</c:v>
                </c:pt>
                <c:pt idx="2">
                  <c:v>0</c:v>
                </c:pt>
                <c:pt idx="3">
                  <c:v>240</c:v>
                </c:pt>
                <c:pt idx="4">
                  <c:v>225</c:v>
                </c:pt>
                <c:pt idx="5">
                  <c:v>228</c:v>
                </c:pt>
                <c:pt idx="6">
                  <c:v>231</c:v>
                </c:pt>
                <c:pt idx="7">
                  <c:v>285</c:v>
                </c:pt>
                <c:pt idx="8">
                  <c:v>216</c:v>
                </c:pt>
                <c:pt idx="9">
                  <c:v>279</c:v>
                </c:pt>
                <c:pt idx="10">
                  <c:v>279</c:v>
                </c:pt>
                <c:pt idx="11">
                  <c:v>261</c:v>
                </c:pt>
                <c:pt idx="12">
                  <c:v>267</c:v>
                </c:pt>
                <c:pt idx="13">
                  <c:v>267</c:v>
                </c:pt>
                <c:pt idx="14">
                  <c:v>282</c:v>
                </c:pt>
                <c:pt idx="15">
                  <c:v>282</c:v>
                </c:pt>
                <c:pt idx="16">
                  <c:v>291</c:v>
                </c:pt>
                <c:pt idx="17">
                  <c:v>327</c:v>
                </c:pt>
                <c:pt idx="18">
                  <c:v>312</c:v>
                </c:pt>
                <c:pt idx="19">
                  <c:v>288</c:v>
                </c:pt>
                <c:pt idx="20">
                  <c:v>321</c:v>
                </c:pt>
              </c:numCache>
            </c:numRef>
          </c:val>
          <c:extLst>
            <c:ext xmlns:c16="http://schemas.microsoft.com/office/drawing/2014/chart" uri="{C3380CC4-5D6E-409C-BE32-E72D297353CC}">
              <c16:uniqueId val="{00000002-036D-4987-84FC-00350C9A738A}"/>
            </c:ext>
          </c:extLst>
        </c:ser>
        <c:ser>
          <c:idx val="3"/>
          <c:order val="3"/>
          <c:tx>
            <c:strRef>
              <c:f>DOM.COM!$B$49</c:f>
              <c:strCache>
                <c:ptCount val="1"/>
                <c:pt idx="0">
                  <c:v>Natural Sciences</c:v>
                </c:pt>
              </c:strCache>
            </c:strRef>
          </c:tx>
          <c:spPr>
            <a:solidFill>
              <a:schemeClr val="accent4"/>
            </a:solidFill>
            <a:ln>
              <a:noFill/>
            </a:ln>
            <a:effectLst/>
          </c:spPr>
          <c:invertIfNegative val="0"/>
          <c:cat>
            <c:numRef>
              <c:f>DOM.COM!$D$9:$X$9</c:f>
              <c:numCache>
                <c:formatCode>#####0</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DOM.COM!$D$49:$X$49</c:f>
              <c:numCache>
                <c:formatCode>###########0</c:formatCode>
                <c:ptCount val="21"/>
                <c:pt idx="0">
                  <c:v>0</c:v>
                </c:pt>
                <c:pt idx="1">
                  <c:v>0</c:v>
                </c:pt>
                <c:pt idx="2">
                  <c:v>0</c:v>
                </c:pt>
                <c:pt idx="3">
                  <c:v>102</c:v>
                </c:pt>
                <c:pt idx="4">
                  <c:v>111</c:v>
                </c:pt>
                <c:pt idx="5">
                  <c:v>117</c:v>
                </c:pt>
                <c:pt idx="6">
                  <c:v>117</c:v>
                </c:pt>
                <c:pt idx="7">
                  <c:v>90</c:v>
                </c:pt>
                <c:pt idx="8">
                  <c:v>102</c:v>
                </c:pt>
                <c:pt idx="9">
                  <c:v>117</c:v>
                </c:pt>
                <c:pt idx="10">
                  <c:v>87</c:v>
                </c:pt>
                <c:pt idx="11">
                  <c:v>99</c:v>
                </c:pt>
                <c:pt idx="12">
                  <c:v>93</c:v>
                </c:pt>
                <c:pt idx="13">
                  <c:v>99</c:v>
                </c:pt>
                <c:pt idx="14">
                  <c:v>84</c:v>
                </c:pt>
                <c:pt idx="15">
                  <c:v>102</c:v>
                </c:pt>
                <c:pt idx="16">
                  <c:v>105</c:v>
                </c:pt>
                <c:pt idx="17">
                  <c:v>114</c:v>
                </c:pt>
                <c:pt idx="18">
                  <c:v>108</c:v>
                </c:pt>
                <c:pt idx="19">
                  <c:v>99</c:v>
                </c:pt>
                <c:pt idx="20">
                  <c:v>108</c:v>
                </c:pt>
              </c:numCache>
            </c:numRef>
          </c:val>
          <c:extLst>
            <c:ext xmlns:c16="http://schemas.microsoft.com/office/drawing/2014/chart" uri="{C3380CC4-5D6E-409C-BE32-E72D297353CC}">
              <c16:uniqueId val="{00000003-036D-4987-84FC-00350C9A738A}"/>
            </c:ext>
          </c:extLst>
        </c:ser>
        <c:ser>
          <c:idx val="4"/>
          <c:order val="4"/>
          <c:tx>
            <c:strRef>
              <c:f>DOM.COM!$B$50</c:f>
              <c:strCache>
                <c:ptCount val="1"/>
                <c:pt idx="0">
                  <c:v>Social Sciences &amp; Management</c:v>
                </c:pt>
              </c:strCache>
            </c:strRef>
          </c:tx>
          <c:spPr>
            <a:solidFill>
              <a:schemeClr val="accent5"/>
            </a:solidFill>
            <a:ln>
              <a:noFill/>
            </a:ln>
            <a:effectLst/>
          </c:spPr>
          <c:invertIfNegative val="0"/>
          <c:cat>
            <c:numRef>
              <c:f>DOM.COM!$D$9:$X$9</c:f>
              <c:numCache>
                <c:formatCode>#####0</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DOM.COM!$D$50:$X$50</c:f>
              <c:numCache>
                <c:formatCode>###########0</c:formatCode>
                <c:ptCount val="21"/>
                <c:pt idx="0">
                  <c:v>0</c:v>
                </c:pt>
                <c:pt idx="1">
                  <c:v>0</c:v>
                </c:pt>
                <c:pt idx="2">
                  <c:v>0</c:v>
                </c:pt>
                <c:pt idx="3">
                  <c:v>378</c:v>
                </c:pt>
                <c:pt idx="4">
                  <c:v>381</c:v>
                </c:pt>
                <c:pt idx="5">
                  <c:v>333</c:v>
                </c:pt>
                <c:pt idx="6">
                  <c:v>366</c:v>
                </c:pt>
                <c:pt idx="7">
                  <c:v>354</c:v>
                </c:pt>
                <c:pt idx="8">
                  <c:v>399</c:v>
                </c:pt>
                <c:pt idx="9">
                  <c:v>417</c:v>
                </c:pt>
                <c:pt idx="10">
                  <c:v>402</c:v>
                </c:pt>
                <c:pt idx="11">
                  <c:v>396</c:v>
                </c:pt>
                <c:pt idx="12">
                  <c:v>390</c:v>
                </c:pt>
                <c:pt idx="13">
                  <c:v>375</c:v>
                </c:pt>
                <c:pt idx="14">
                  <c:v>372</c:v>
                </c:pt>
                <c:pt idx="15">
                  <c:v>393</c:v>
                </c:pt>
                <c:pt idx="16">
                  <c:v>417</c:v>
                </c:pt>
                <c:pt idx="17">
                  <c:v>399</c:v>
                </c:pt>
                <c:pt idx="18">
                  <c:v>381</c:v>
                </c:pt>
                <c:pt idx="19">
                  <c:v>423</c:v>
                </c:pt>
                <c:pt idx="20">
                  <c:v>351</c:v>
                </c:pt>
              </c:numCache>
            </c:numRef>
          </c:val>
          <c:extLst>
            <c:ext xmlns:c16="http://schemas.microsoft.com/office/drawing/2014/chart" uri="{C3380CC4-5D6E-409C-BE32-E72D297353CC}">
              <c16:uniqueId val="{00000004-036D-4987-84FC-00350C9A738A}"/>
            </c:ext>
          </c:extLst>
        </c:ser>
        <c:ser>
          <c:idx val="5"/>
          <c:order val="5"/>
          <c:tx>
            <c:strRef>
              <c:f>DOM.COM!$B$51</c:f>
              <c:strCache>
                <c:ptCount val="1"/>
                <c:pt idx="0">
                  <c:v>Missing</c:v>
                </c:pt>
              </c:strCache>
            </c:strRef>
          </c:tx>
          <c:spPr>
            <a:solidFill>
              <a:schemeClr val="accent6"/>
            </a:solidFill>
            <a:ln>
              <a:noFill/>
            </a:ln>
            <a:effectLst/>
          </c:spPr>
          <c:invertIfNegative val="0"/>
          <c:cat>
            <c:numRef>
              <c:f>DOM.COM!$D$9:$X$9</c:f>
              <c:numCache>
                <c:formatCode>#####0</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DOM.COM!$D$51:$X$51</c:f>
              <c:numCache>
                <c:formatCode>###########0</c:formatCode>
                <c:ptCount val="21"/>
                <c:pt idx="0">
                  <c:v>777</c:v>
                </c:pt>
                <c:pt idx="1">
                  <c:v>729</c:v>
                </c:pt>
                <c:pt idx="2">
                  <c:v>831</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3</c:v>
                </c:pt>
                <c:pt idx="20">
                  <c:v>3</c:v>
                </c:pt>
              </c:numCache>
            </c:numRef>
          </c:val>
          <c:extLst>
            <c:ext xmlns:c16="http://schemas.microsoft.com/office/drawing/2014/chart" uri="{C3380CC4-5D6E-409C-BE32-E72D297353CC}">
              <c16:uniqueId val="{00000005-036D-4987-84FC-00350C9A738A}"/>
            </c:ext>
          </c:extLst>
        </c:ser>
        <c:dLbls>
          <c:showLegendKey val="0"/>
          <c:showVal val="0"/>
          <c:showCatName val="0"/>
          <c:showSerName val="0"/>
          <c:showPercent val="0"/>
          <c:showBubbleSize val="0"/>
        </c:dLbls>
        <c:gapWidth val="150"/>
        <c:overlap val="100"/>
        <c:axId val="797981712"/>
        <c:axId val="797976792"/>
      </c:barChart>
      <c:catAx>
        <c:axId val="797981712"/>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7976792"/>
        <c:crosses val="autoZero"/>
        <c:auto val="1"/>
        <c:lblAlgn val="ctr"/>
        <c:lblOffset val="100"/>
        <c:noMultiLvlLbl val="0"/>
      </c:catAx>
      <c:valAx>
        <c:axId val="79797679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79817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en-US" sz="1400" b="1"/>
              <a:t>First-year domestic doctorate students</a:t>
            </a:r>
            <a:br>
              <a:rPr lang="en-US" sz="1400" b="1"/>
            </a:br>
            <a:r>
              <a:rPr lang="en-US" sz="1400" b="1"/>
              <a:t>by last known tertiary</a:t>
            </a:r>
            <a:r>
              <a:rPr lang="en-US" sz="1400" b="1" baseline="0"/>
              <a:t> qualification</a:t>
            </a:r>
            <a:endParaRPr lang="en-US" sz="1400" b="1"/>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DOM.COM!$B$54</c:f>
              <c:strCache>
                <c:ptCount val="1"/>
                <c:pt idx="0">
                  <c:v>Bachelor's</c:v>
                </c:pt>
              </c:strCache>
            </c:strRef>
          </c:tx>
          <c:spPr>
            <a:solidFill>
              <a:schemeClr val="accent1"/>
            </a:solidFill>
            <a:ln>
              <a:noFill/>
            </a:ln>
            <a:effectLst/>
          </c:spPr>
          <c:invertIfNegative val="0"/>
          <c:cat>
            <c:numRef>
              <c:f>DOM.COM!$D$9:$X$9</c:f>
              <c:numCache>
                <c:formatCode>#####0</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DOM.COM!$D$54:$X$54</c:f>
              <c:numCache>
                <c:formatCode>###########0</c:formatCode>
                <c:ptCount val="21"/>
                <c:pt idx="0">
                  <c:v>45</c:v>
                </c:pt>
                <c:pt idx="1">
                  <c:v>54</c:v>
                </c:pt>
                <c:pt idx="2">
                  <c:v>69</c:v>
                </c:pt>
                <c:pt idx="3">
                  <c:v>69</c:v>
                </c:pt>
                <c:pt idx="4">
                  <c:v>57</c:v>
                </c:pt>
                <c:pt idx="5">
                  <c:v>45</c:v>
                </c:pt>
                <c:pt idx="6">
                  <c:v>48</c:v>
                </c:pt>
                <c:pt idx="7">
                  <c:v>60</c:v>
                </c:pt>
                <c:pt idx="8">
                  <c:v>48</c:v>
                </c:pt>
                <c:pt idx="9">
                  <c:v>57</c:v>
                </c:pt>
                <c:pt idx="10">
                  <c:v>51</c:v>
                </c:pt>
                <c:pt idx="11">
                  <c:v>60</c:v>
                </c:pt>
                <c:pt idx="12">
                  <c:v>54</c:v>
                </c:pt>
                <c:pt idx="13">
                  <c:v>45</c:v>
                </c:pt>
                <c:pt idx="14">
                  <c:v>45</c:v>
                </c:pt>
                <c:pt idx="15">
                  <c:v>54</c:v>
                </c:pt>
                <c:pt idx="16">
                  <c:v>42</c:v>
                </c:pt>
                <c:pt idx="17">
                  <c:v>39</c:v>
                </c:pt>
                <c:pt idx="18">
                  <c:v>42</c:v>
                </c:pt>
                <c:pt idx="19">
                  <c:v>39</c:v>
                </c:pt>
                <c:pt idx="20">
                  <c:v>45</c:v>
                </c:pt>
              </c:numCache>
            </c:numRef>
          </c:val>
          <c:extLst>
            <c:ext xmlns:c16="http://schemas.microsoft.com/office/drawing/2014/chart" uri="{C3380CC4-5D6E-409C-BE32-E72D297353CC}">
              <c16:uniqueId val="{00000000-2BD7-4742-88B5-24FE1E4B152A}"/>
            </c:ext>
          </c:extLst>
        </c:ser>
        <c:ser>
          <c:idx val="1"/>
          <c:order val="1"/>
          <c:tx>
            <c:strRef>
              <c:f>DOM.COM!$B$55</c:f>
              <c:strCache>
                <c:ptCount val="1"/>
                <c:pt idx="0">
                  <c:v>Honours</c:v>
                </c:pt>
              </c:strCache>
            </c:strRef>
          </c:tx>
          <c:spPr>
            <a:solidFill>
              <a:schemeClr val="accent2"/>
            </a:solidFill>
            <a:ln>
              <a:noFill/>
            </a:ln>
            <a:effectLst/>
          </c:spPr>
          <c:invertIfNegative val="0"/>
          <c:cat>
            <c:numRef>
              <c:f>DOM.COM!$D$9:$X$9</c:f>
              <c:numCache>
                <c:formatCode>#####0</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DOM.COM!$D$55:$X$55</c:f>
              <c:numCache>
                <c:formatCode>###########0</c:formatCode>
                <c:ptCount val="21"/>
                <c:pt idx="0">
                  <c:v>117</c:v>
                </c:pt>
                <c:pt idx="1">
                  <c:v>108</c:v>
                </c:pt>
                <c:pt idx="2">
                  <c:v>144</c:v>
                </c:pt>
                <c:pt idx="3">
                  <c:v>174</c:v>
                </c:pt>
                <c:pt idx="4">
                  <c:v>165</c:v>
                </c:pt>
                <c:pt idx="5">
                  <c:v>165</c:v>
                </c:pt>
                <c:pt idx="6">
                  <c:v>204</c:v>
                </c:pt>
                <c:pt idx="7">
                  <c:v>186</c:v>
                </c:pt>
                <c:pt idx="8">
                  <c:v>201</c:v>
                </c:pt>
                <c:pt idx="9">
                  <c:v>225</c:v>
                </c:pt>
                <c:pt idx="10">
                  <c:v>225</c:v>
                </c:pt>
                <c:pt idx="11">
                  <c:v>195</c:v>
                </c:pt>
                <c:pt idx="12">
                  <c:v>216</c:v>
                </c:pt>
                <c:pt idx="13">
                  <c:v>195</c:v>
                </c:pt>
                <c:pt idx="14">
                  <c:v>228</c:v>
                </c:pt>
                <c:pt idx="15">
                  <c:v>228</c:v>
                </c:pt>
                <c:pt idx="16">
                  <c:v>222</c:v>
                </c:pt>
                <c:pt idx="17">
                  <c:v>243</c:v>
                </c:pt>
                <c:pt idx="18">
                  <c:v>228</c:v>
                </c:pt>
                <c:pt idx="19">
                  <c:v>219</c:v>
                </c:pt>
                <c:pt idx="20">
                  <c:v>258</c:v>
                </c:pt>
              </c:numCache>
            </c:numRef>
          </c:val>
          <c:extLst>
            <c:ext xmlns:c16="http://schemas.microsoft.com/office/drawing/2014/chart" uri="{C3380CC4-5D6E-409C-BE32-E72D297353CC}">
              <c16:uniqueId val="{00000001-2BD7-4742-88B5-24FE1E4B152A}"/>
            </c:ext>
          </c:extLst>
        </c:ser>
        <c:ser>
          <c:idx val="2"/>
          <c:order val="2"/>
          <c:tx>
            <c:strRef>
              <c:f>DOM.COM!$B$56</c:f>
              <c:strCache>
                <c:ptCount val="1"/>
                <c:pt idx="0">
                  <c:v>Master's</c:v>
                </c:pt>
              </c:strCache>
            </c:strRef>
          </c:tx>
          <c:spPr>
            <a:solidFill>
              <a:schemeClr val="accent3"/>
            </a:solidFill>
            <a:ln>
              <a:noFill/>
            </a:ln>
            <a:effectLst/>
          </c:spPr>
          <c:invertIfNegative val="0"/>
          <c:cat>
            <c:numRef>
              <c:f>DOM.COM!$D$9:$X$9</c:f>
              <c:numCache>
                <c:formatCode>#####0</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DOM.COM!$D$56:$X$56</c:f>
              <c:numCache>
                <c:formatCode>###########0</c:formatCode>
                <c:ptCount val="21"/>
                <c:pt idx="0">
                  <c:v>231</c:v>
                </c:pt>
                <c:pt idx="1">
                  <c:v>246</c:v>
                </c:pt>
                <c:pt idx="2">
                  <c:v>222</c:v>
                </c:pt>
                <c:pt idx="3">
                  <c:v>267</c:v>
                </c:pt>
                <c:pt idx="4">
                  <c:v>288</c:v>
                </c:pt>
                <c:pt idx="5">
                  <c:v>285</c:v>
                </c:pt>
                <c:pt idx="6">
                  <c:v>303</c:v>
                </c:pt>
                <c:pt idx="7">
                  <c:v>303</c:v>
                </c:pt>
                <c:pt idx="8">
                  <c:v>300</c:v>
                </c:pt>
                <c:pt idx="9">
                  <c:v>372</c:v>
                </c:pt>
                <c:pt idx="10">
                  <c:v>357</c:v>
                </c:pt>
                <c:pt idx="11">
                  <c:v>360</c:v>
                </c:pt>
                <c:pt idx="12">
                  <c:v>339</c:v>
                </c:pt>
                <c:pt idx="13">
                  <c:v>324</c:v>
                </c:pt>
                <c:pt idx="14">
                  <c:v>360</c:v>
                </c:pt>
                <c:pt idx="15">
                  <c:v>369</c:v>
                </c:pt>
                <c:pt idx="16">
                  <c:v>402</c:v>
                </c:pt>
                <c:pt idx="17">
                  <c:v>450</c:v>
                </c:pt>
                <c:pt idx="18">
                  <c:v>408</c:v>
                </c:pt>
                <c:pt idx="19">
                  <c:v>414</c:v>
                </c:pt>
                <c:pt idx="20">
                  <c:v>426</c:v>
                </c:pt>
              </c:numCache>
            </c:numRef>
          </c:val>
          <c:extLst>
            <c:ext xmlns:c16="http://schemas.microsoft.com/office/drawing/2014/chart" uri="{C3380CC4-5D6E-409C-BE32-E72D297353CC}">
              <c16:uniqueId val="{00000002-2BD7-4742-88B5-24FE1E4B152A}"/>
            </c:ext>
          </c:extLst>
        </c:ser>
        <c:ser>
          <c:idx val="3"/>
          <c:order val="3"/>
          <c:tx>
            <c:strRef>
              <c:f>DOM.COM!$B$57</c:f>
              <c:strCache>
                <c:ptCount val="1"/>
                <c:pt idx="0">
                  <c:v>None</c:v>
                </c:pt>
              </c:strCache>
            </c:strRef>
          </c:tx>
          <c:spPr>
            <a:solidFill>
              <a:schemeClr val="accent4"/>
            </a:solidFill>
            <a:ln>
              <a:noFill/>
            </a:ln>
            <a:effectLst/>
          </c:spPr>
          <c:invertIfNegative val="0"/>
          <c:cat>
            <c:numRef>
              <c:f>DOM.COM!$D$9:$X$9</c:f>
              <c:numCache>
                <c:formatCode>#####0</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DOM.COM!$D$57:$X$57</c:f>
              <c:numCache>
                <c:formatCode>###########0</c:formatCode>
                <c:ptCount val="21"/>
                <c:pt idx="0">
                  <c:v>237</c:v>
                </c:pt>
                <c:pt idx="1">
                  <c:v>183</c:v>
                </c:pt>
                <c:pt idx="2">
                  <c:v>210</c:v>
                </c:pt>
                <c:pt idx="3">
                  <c:v>168</c:v>
                </c:pt>
                <c:pt idx="4">
                  <c:v>186</c:v>
                </c:pt>
                <c:pt idx="5">
                  <c:v>150</c:v>
                </c:pt>
                <c:pt idx="6">
                  <c:v>132</c:v>
                </c:pt>
                <c:pt idx="7">
                  <c:v>141</c:v>
                </c:pt>
                <c:pt idx="8">
                  <c:v>126</c:v>
                </c:pt>
                <c:pt idx="9">
                  <c:v>132</c:v>
                </c:pt>
                <c:pt idx="10">
                  <c:v>129</c:v>
                </c:pt>
                <c:pt idx="11">
                  <c:v>117</c:v>
                </c:pt>
                <c:pt idx="12">
                  <c:v>117</c:v>
                </c:pt>
                <c:pt idx="13">
                  <c:v>117</c:v>
                </c:pt>
                <c:pt idx="14">
                  <c:v>93</c:v>
                </c:pt>
                <c:pt idx="15">
                  <c:v>102</c:v>
                </c:pt>
                <c:pt idx="16">
                  <c:v>114</c:v>
                </c:pt>
                <c:pt idx="17">
                  <c:v>99</c:v>
                </c:pt>
                <c:pt idx="18">
                  <c:v>96</c:v>
                </c:pt>
                <c:pt idx="19">
                  <c:v>120</c:v>
                </c:pt>
                <c:pt idx="20">
                  <c:v>87</c:v>
                </c:pt>
              </c:numCache>
            </c:numRef>
          </c:val>
          <c:extLst>
            <c:ext xmlns:c16="http://schemas.microsoft.com/office/drawing/2014/chart" uri="{C3380CC4-5D6E-409C-BE32-E72D297353CC}">
              <c16:uniqueId val="{00000007-2BD7-4742-88B5-24FE1E4B152A}"/>
            </c:ext>
          </c:extLst>
        </c:ser>
        <c:ser>
          <c:idx val="4"/>
          <c:order val="4"/>
          <c:tx>
            <c:strRef>
              <c:f>DOM.COM!$B$58</c:f>
              <c:strCache>
                <c:ptCount val="1"/>
                <c:pt idx="0">
                  <c:v>Postgraduate diploma</c:v>
                </c:pt>
              </c:strCache>
            </c:strRef>
          </c:tx>
          <c:spPr>
            <a:solidFill>
              <a:schemeClr val="accent5"/>
            </a:solidFill>
            <a:ln>
              <a:noFill/>
            </a:ln>
            <a:effectLst/>
          </c:spPr>
          <c:invertIfNegative val="0"/>
          <c:cat>
            <c:numRef>
              <c:f>DOM.COM!$D$9:$X$9</c:f>
              <c:numCache>
                <c:formatCode>#####0</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DOM.COM!$D$58:$X$58</c:f>
              <c:numCache>
                <c:formatCode>###########0</c:formatCode>
                <c:ptCount val="21"/>
                <c:pt idx="0">
                  <c:v>54</c:v>
                </c:pt>
                <c:pt idx="1">
                  <c:v>51</c:v>
                </c:pt>
                <c:pt idx="2">
                  <c:v>57</c:v>
                </c:pt>
                <c:pt idx="3">
                  <c:v>69</c:v>
                </c:pt>
                <c:pt idx="4">
                  <c:v>45</c:v>
                </c:pt>
                <c:pt idx="5">
                  <c:v>60</c:v>
                </c:pt>
                <c:pt idx="6">
                  <c:v>42</c:v>
                </c:pt>
                <c:pt idx="7">
                  <c:v>54</c:v>
                </c:pt>
                <c:pt idx="8">
                  <c:v>60</c:v>
                </c:pt>
                <c:pt idx="9">
                  <c:v>96</c:v>
                </c:pt>
                <c:pt idx="10">
                  <c:v>69</c:v>
                </c:pt>
                <c:pt idx="11">
                  <c:v>66</c:v>
                </c:pt>
                <c:pt idx="12">
                  <c:v>69</c:v>
                </c:pt>
                <c:pt idx="13">
                  <c:v>75</c:v>
                </c:pt>
                <c:pt idx="14">
                  <c:v>60</c:v>
                </c:pt>
                <c:pt idx="15">
                  <c:v>60</c:v>
                </c:pt>
                <c:pt idx="16">
                  <c:v>63</c:v>
                </c:pt>
                <c:pt idx="17">
                  <c:v>54</c:v>
                </c:pt>
                <c:pt idx="18">
                  <c:v>57</c:v>
                </c:pt>
                <c:pt idx="19">
                  <c:v>48</c:v>
                </c:pt>
                <c:pt idx="20">
                  <c:v>45</c:v>
                </c:pt>
              </c:numCache>
            </c:numRef>
          </c:val>
          <c:extLst>
            <c:ext xmlns:c16="http://schemas.microsoft.com/office/drawing/2014/chart" uri="{C3380CC4-5D6E-409C-BE32-E72D297353CC}">
              <c16:uniqueId val="{00000008-2BD7-4742-88B5-24FE1E4B152A}"/>
            </c:ext>
          </c:extLst>
        </c:ser>
        <c:ser>
          <c:idx val="5"/>
          <c:order val="5"/>
          <c:tx>
            <c:strRef>
              <c:f>DOM.COM!$B$59</c:f>
              <c:strCache>
                <c:ptCount val="1"/>
                <c:pt idx="0">
                  <c:v>Other</c:v>
                </c:pt>
              </c:strCache>
            </c:strRef>
          </c:tx>
          <c:spPr>
            <a:solidFill>
              <a:schemeClr val="accent6"/>
            </a:solidFill>
            <a:ln>
              <a:noFill/>
            </a:ln>
            <a:effectLst/>
          </c:spPr>
          <c:invertIfNegative val="0"/>
          <c:cat>
            <c:numRef>
              <c:f>DOM.COM!$D$9:$X$9</c:f>
              <c:numCache>
                <c:formatCode>#####0</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DOM.COM!$D$59:$X$59</c:f>
              <c:numCache>
                <c:formatCode>###########0</c:formatCode>
                <c:ptCount val="21"/>
                <c:pt idx="0">
                  <c:v>93</c:v>
                </c:pt>
                <c:pt idx="1">
                  <c:v>87</c:v>
                </c:pt>
                <c:pt idx="2">
                  <c:v>135</c:v>
                </c:pt>
                <c:pt idx="3">
                  <c:v>159</c:v>
                </c:pt>
                <c:pt idx="4">
                  <c:v>144</c:v>
                </c:pt>
                <c:pt idx="5">
                  <c:v>138</c:v>
                </c:pt>
                <c:pt idx="6">
                  <c:v>153</c:v>
                </c:pt>
                <c:pt idx="7">
                  <c:v>147</c:v>
                </c:pt>
                <c:pt idx="8">
                  <c:v>138</c:v>
                </c:pt>
                <c:pt idx="9">
                  <c:v>132</c:v>
                </c:pt>
                <c:pt idx="10">
                  <c:v>132</c:v>
                </c:pt>
                <c:pt idx="11">
                  <c:v>123</c:v>
                </c:pt>
                <c:pt idx="12">
                  <c:v>120</c:v>
                </c:pt>
                <c:pt idx="13">
                  <c:v>147</c:v>
                </c:pt>
                <c:pt idx="14">
                  <c:v>147</c:v>
                </c:pt>
                <c:pt idx="15">
                  <c:v>141</c:v>
                </c:pt>
                <c:pt idx="16">
                  <c:v>138</c:v>
                </c:pt>
                <c:pt idx="17">
                  <c:v>153</c:v>
                </c:pt>
                <c:pt idx="18">
                  <c:v>138</c:v>
                </c:pt>
                <c:pt idx="19">
                  <c:v>156</c:v>
                </c:pt>
                <c:pt idx="20">
                  <c:v>114</c:v>
                </c:pt>
              </c:numCache>
            </c:numRef>
          </c:val>
          <c:extLst>
            <c:ext xmlns:c16="http://schemas.microsoft.com/office/drawing/2014/chart" uri="{C3380CC4-5D6E-409C-BE32-E72D297353CC}">
              <c16:uniqueId val="{00000009-2BD7-4742-88B5-24FE1E4B152A}"/>
            </c:ext>
          </c:extLst>
        </c:ser>
        <c:dLbls>
          <c:showLegendKey val="0"/>
          <c:showVal val="0"/>
          <c:showCatName val="0"/>
          <c:showSerName val="0"/>
          <c:showPercent val="0"/>
          <c:showBubbleSize val="0"/>
        </c:dLbls>
        <c:gapWidth val="150"/>
        <c:overlap val="100"/>
        <c:axId val="797981712"/>
        <c:axId val="797976792"/>
      </c:barChart>
      <c:catAx>
        <c:axId val="797981712"/>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7976792"/>
        <c:crosses val="autoZero"/>
        <c:auto val="1"/>
        <c:lblAlgn val="ctr"/>
        <c:lblOffset val="100"/>
        <c:noMultiLvlLbl val="0"/>
      </c:catAx>
      <c:valAx>
        <c:axId val="79797679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79817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en-US" sz="1400" b="1"/>
              <a:t>First-year domestic doctorate students</a:t>
            </a:r>
            <a:br>
              <a:rPr lang="en-US" sz="1400" b="1"/>
            </a:br>
            <a:r>
              <a:rPr lang="en-US" sz="1400" b="1"/>
              <a:t>by prior activity</a:t>
            </a:r>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DOM.COM!$B$62</c:f>
              <c:strCache>
                <c:ptCount val="1"/>
                <c:pt idx="0">
                  <c:v>Employed or self-employed</c:v>
                </c:pt>
              </c:strCache>
            </c:strRef>
          </c:tx>
          <c:spPr>
            <a:solidFill>
              <a:schemeClr val="accent1"/>
            </a:solidFill>
            <a:ln>
              <a:noFill/>
            </a:ln>
            <a:effectLst/>
          </c:spPr>
          <c:invertIfNegative val="0"/>
          <c:cat>
            <c:numRef>
              <c:f>DOM.COM!$D$9:$X$9</c:f>
              <c:numCache>
                <c:formatCode>#####0</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DOM.COM!$D$62:$X$62</c:f>
              <c:numCache>
                <c:formatCode>###########0</c:formatCode>
                <c:ptCount val="21"/>
                <c:pt idx="0">
                  <c:v>285</c:v>
                </c:pt>
                <c:pt idx="1">
                  <c:v>297</c:v>
                </c:pt>
                <c:pt idx="2">
                  <c:v>321</c:v>
                </c:pt>
                <c:pt idx="3">
                  <c:v>366</c:v>
                </c:pt>
                <c:pt idx="4">
                  <c:v>393</c:v>
                </c:pt>
                <c:pt idx="5">
                  <c:v>369</c:v>
                </c:pt>
                <c:pt idx="6">
                  <c:v>390</c:v>
                </c:pt>
                <c:pt idx="7">
                  <c:v>387</c:v>
                </c:pt>
                <c:pt idx="8">
                  <c:v>396</c:v>
                </c:pt>
                <c:pt idx="9">
                  <c:v>462</c:v>
                </c:pt>
                <c:pt idx="10">
                  <c:v>444</c:v>
                </c:pt>
                <c:pt idx="11">
                  <c:v>411</c:v>
                </c:pt>
                <c:pt idx="12">
                  <c:v>402</c:v>
                </c:pt>
                <c:pt idx="13">
                  <c:v>465</c:v>
                </c:pt>
                <c:pt idx="14">
                  <c:v>465</c:v>
                </c:pt>
                <c:pt idx="15">
                  <c:v>444</c:v>
                </c:pt>
                <c:pt idx="16">
                  <c:v>498</c:v>
                </c:pt>
                <c:pt idx="17">
                  <c:v>522</c:v>
                </c:pt>
                <c:pt idx="18">
                  <c:v>522</c:v>
                </c:pt>
                <c:pt idx="19">
                  <c:v>549</c:v>
                </c:pt>
                <c:pt idx="20">
                  <c:v>531</c:v>
                </c:pt>
              </c:numCache>
            </c:numRef>
          </c:val>
          <c:extLst>
            <c:ext xmlns:c16="http://schemas.microsoft.com/office/drawing/2014/chart" uri="{C3380CC4-5D6E-409C-BE32-E72D297353CC}">
              <c16:uniqueId val="{00000000-C3FE-4A8D-96B6-A987D7FDBEF0}"/>
            </c:ext>
          </c:extLst>
        </c:ser>
        <c:ser>
          <c:idx val="1"/>
          <c:order val="1"/>
          <c:tx>
            <c:strRef>
              <c:f>DOM.COM!$B$63</c:f>
              <c:strCache>
                <c:ptCount val="1"/>
                <c:pt idx="0">
                  <c:v>House-person or retired</c:v>
                </c:pt>
              </c:strCache>
            </c:strRef>
          </c:tx>
          <c:spPr>
            <a:solidFill>
              <a:schemeClr val="accent2"/>
            </a:solidFill>
            <a:ln>
              <a:noFill/>
            </a:ln>
            <a:effectLst/>
          </c:spPr>
          <c:invertIfNegative val="0"/>
          <c:cat>
            <c:numRef>
              <c:f>DOM.COM!$D$9:$X$9</c:f>
              <c:numCache>
                <c:formatCode>#####0</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DOM.COM!$D$63:$X$63</c:f>
              <c:numCache>
                <c:formatCode>###########0</c:formatCode>
                <c:ptCount val="21"/>
                <c:pt idx="0">
                  <c:v>9</c:v>
                </c:pt>
                <c:pt idx="1">
                  <c:v>6</c:v>
                </c:pt>
                <c:pt idx="2">
                  <c:v>15</c:v>
                </c:pt>
                <c:pt idx="3">
                  <c:v>9</c:v>
                </c:pt>
                <c:pt idx="4">
                  <c:v>15</c:v>
                </c:pt>
                <c:pt idx="5">
                  <c:v>18</c:v>
                </c:pt>
                <c:pt idx="6">
                  <c:v>21</c:v>
                </c:pt>
                <c:pt idx="7">
                  <c:v>18</c:v>
                </c:pt>
                <c:pt idx="8">
                  <c:v>24</c:v>
                </c:pt>
                <c:pt idx="9">
                  <c:v>21</c:v>
                </c:pt>
                <c:pt idx="10">
                  <c:v>15</c:v>
                </c:pt>
                <c:pt idx="11">
                  <c:v>15</c:v>
                </c:pt>
                <c:pt idx="12">
                  <c:v>18</c:v>
                </c:pt>
                <c:pt idx="13">
                  <c:v>21</c:v>
                </c:pt>
                <c:pt idx="14">
                  <c:v>21</c:v>
                </c:pt>
                <c:pt idx="15">
                  <c:v>12</c:v>
                </c:pt>
                <c:pt idx="16">
                  <c:v>24</c:v>
                </c:pt>
                <c:pt idx="17">
                  <c:v>21</c:v>
                </c:pt>
                <c:pt idx="18">
                  <c:v>15</c:v>
                </c:pt>
                <c:pt idx="19">
                  <c:v>27</c:v>
                </c:pt>
                <c:pt idx="20">
                  <c:v>15</c:v>
                </c:pt>
              </c:numCache>
            </c:numRef>
          </c:val>
          <c:extLst>
            <c:ext xmlns:c16="http://schemas.microsoft.com/office/drawing/2014/chart" uri="{C3380CC4-5D6E-409C-BE32-E72D297353CC}">
              <c16:uniqueId val="{00000001-C3FE-4A8D-96B6-A987D7FDBEF0}"/>
            </c:ext>
          </c:extLst>
        </c:ser>
        <c:ser>
          <c:idx val="2"/>
          <c:order val="2"/>
          <c:tx>
            <c:strRef>
              <c:f>DOM.COM!$B$64</c:f>
              <c:strCache>
                <c:ptCount val="1"/>
                <c:pt idx="0">
                  <c:v>Non-employed or beneficiary</c:v>
                </c:pt>
              </c:strCache>
            </c:strRef>
          </c:tx>
          <c:spPr>
            <a:solidFill>
              <a:schemeClr val="accent3"/>
            </a:solidFill>
            <a:ln>
              <a:noFill/>
            </a:ln>
            <a:effectLst/>
          </c:spPr>
          <c:invertIfNegative val="0"/>
          <c:cat>
            <c:numRef>
              <c:f>DOM.COM!$D$9:$X$9</c:f>
              <c:numCache>
                <c:formatCode>#####0</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DOM.COM!$D$64:$X$64</c:f>
              <c:numCache>
                <c:formatCode>###########0</c:formatCode>
                <c:ptCount val="21"/>
                <c:pt idx="0">
                  <c:v>36</c:v>
                </c:pt>
                <c:pt idx="1">
                  <c:v>24</c:v>
                </c:pt>
                <c:pt idx="2">
                  <c:v>36</c:v>
                </c:pt>
                <c:pt idx="3">
                  <c:v>33</c:v>
                </c:pt>
                <c:pt idx="4">
                  <c:v>30</c:v>
                </c:pt>
                <c:pt idx="5">
                  <c:v>30</c:v>
                </c:pt>
                <c:pt idx="6">
                  <c:v>39</c:v>
                </c:pt>
                <c:pt idx="7">
                  <c:v>18</c:v>
                </c:pt>
                <c:pt idx="8">
                  <c:v>24</c:v>
                </c:pt>
                <c:pt idx="9">
                  <c:v>27</c:v>
                </c:pt>
                <c:pt idx="10">
                  <c:v>30</c:v>
                </c:pt>
                <c:pt idx="11">
                  <c:v>30</c:v>
                </c:pt>
                <c:pt idx="12">
                  <c:v>21</c:v>
                </c:pt>
                <c:pt idx="13">
                  <c:v>27</c:v>
                </c:pt>
                <c:pt idx="14">
                  <c:v>24</c:v>
                </c:pt>
                <c:pt idx="15">
                  <c:v>30</c:v>
                </c:pt>
                <c:pt idx="16">
                  <c:v>27</c:v>
                </c:pt>
                <c:pt idx="17">
                  <c:v>33</c:v>
                </c:pt>
                <c:pt idx="18">
                  <c:v>21</c:v>
                </c:pt>
                <c:pt idx="19">
                  <c:v>21</c:v>
                </c:pt>
                <c:pt idx="20">
                  <c:v>27</c:v>
                </c:pt>
              </c:numCache>
            </c:numRef>
          </c:val>
          <c:extLst>
            <c:ext xmlns:c16="http://schemas.microsoft.com/office/drawing/2014/chart" uri="{C3380CC4-5D6E-409C-BE32-E72D297353CC}">
              <c16:uniqueId val="{00000002-C3FE-4A8D-96B6-A987D7FDBEF0}"/>
            </c:ext>
          </c:extLst>
        </c:ser>
        <c:ser>
          <c:idx val="3"/>
          <c:order val="3"/>
          <c:tx>
            <c:strRef>
              <c:f>DOM.COM!$B$65</c:f>
              <c:strCache>
                <c:ptCount val="1"/>
                <c:pt idx="0">
                  <c:v>Overseas</c:v>
                </c:pt>
              </c:strCache>
            </c:strRef>
          </c:tx>
          <c:spPr>
            <a:solidFill>
              <a:schemeClr val="accent4"/>
            </a:solidFill>
            <a:ln>
              <a:noFill/>
            </a:ln>
            <a:effectLst/>
          </c:spPr>
          <c:invertIfNegative val="0"/>
          <c:cat>
            <c:numRef>
              <c:f>DOM.COM!$D$9:$X$9</c:f>
              <c:numCache>
                <c:formatCode>#####0</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DOM.COM!$D$65:$X$65</c:f>
              <c:numCache>
                <c:formatCode>###########0</c:formatCode>
                <c:ptCount val="21"/>
                <c:pt idx="0">
                  <c:v>51</c:v>
                </c:pt>
                <c:pt idx="1">
                  <c:v>42</c:v>
                </c:pt>
                <c:pt idx="2">
                  <c:v>57</c:v>
                </c:pt>
                <c:pt idx="3">
                  <c:v>45</c:v>
                </c:pt>
                <c:pt idx="4">
                  <c:v>69</c:v>
                </c:pt>
                <c:pt idx="5">
                  <c:v>57</c:v>
                </c:pt>
                <c:pt idx="6">
                  <c:v>81</c:v>
                </c:pt>
                <c:pt idx="7">
                  <c:v>66</c:v>
                </c:pt>
                <c:pt idx="8">
                  <c:v>69</c:v>
                </c:pt>
                <c:pt idx="9">
                  <c:v>66</c:v>
                </c:pt>
                <c:pt idx="10">
                  <c:v>72</c:v>
                </c:pt>
                <c:pt idx="11">
                  <c:v>69</c:v>
                </c:pt>
                <c:pt idx="12">
                  <c:v>66</c:v>
                </c:pt>
                <c:pt idx="13">
                  <c:v>69</c:v>
                </c:pt>
                <c:pt idx="14">
                  <c:v>72</c:v>
                </c:pt>
                <c:pt idx="15">
                  <c:v>90</c:v>
                </c:pt>
                <c:pt idx="16">
                  <c:v>93</c:v>
                </c:pt>
                <c:pt idx="17">
                  <c:v>75</c:v>
                </c:pt>
                <c:pt idx="18">
                  <c:v>78</c:v>
                </c:pt>
                <c:pt idx="19">
                  <c:v>66</c:v>
                </c:pt>
                <c:pt idx="20">
                  <c:v>72</c:v>
                </c:pt>
              </c:numCache>
            </c:numRef>
          </c:val>
          <c:extLst>
            <c:ext xmlns:c16="http://schemas.microsoft.com/office/drawing/2014/chart" uri="{C3380CC4-5D6E-409C-BE32-E72D297353CC}">
              <c16:uniqueId val="{00000003-C3FE-4A8D-96B6-A987D7FDBEF0}"/>
            </c:ext>
          </c:extLst>
        </c:ser>
        <c:ser>
          <c:idx val="4"/>
          <c:order val="4"/>
          <c:tx>
            <c:strRef>
              <c:f>DOM.COM!#REF!</c:f>
              <c:strCache>
                <c:ptCount val="1"/>
                <c:pt idx="0">
                  <c:v>#REF!</c:v>
                </c:pt>
              </c:strCache>
            </c:strRef>
          </c:tx>
          <c:spPr>
            <a:solidFill>
              <a:schemeClr val="accent5"/>
            </a:solidFill>
            <a:ln>
              <a:noFill/>
            </a:ln>
            <a:effectLst/>
          </c:spPr>
          <c:invertIfNegative val="0"/>
          <c:cat>
            <c:numRef>
              <c:f>DOM.COM!$D$9:$X$9</c:f>
              <c:numCache>
                <c:formatCode>#####0</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DOM.COM!#REF!</c:f>
              <c:numCache>
                <c:formatCode>General</c:formatCode>
                <c:ptCount val="1"/>
                <c:pt idx="0">
                  <c:v>1</c:v>
                </c:pt>
              </c:numCache>
            </c:numRef>
          </c:val>
          <c:extLst>
            <c:ext xmlns:c16="http://schemas.microsoft.com/office/drawing/2014/chart" uri="{C3380CC4-5D6E-409C-BE32-E72D297353CC}">
              <c16:uniqueId val="{00000004-C3FE-4A8D-96B6-A987D7FDBEF0}"/>
            </c:ext>
          </c:extLst>
        </c:ser>
        <c:ser>
          <c:idx val="5"/>
          <c:order val="5"/>
          <c:tx>
            <c:strRef>
              <c:f>DOM.COM!$B$66</c:f>
              <c:strCache>
                <c:ptCount val="1"/>
                <c:pt idx="0">
                  <c:v>Tertiary</c:v>
                </c:pt>
              </c:strCache>
            </c:strRef>
          </c:tx>
          <c:spPr>
            <a:solidFill>
              <a:schemeClr val="accent6"/>
            </a:solidFill>
            <a:ln>
              <a:noFill/>
            </a:ln>
            <a:effectLst/>
          </c:spPr>
          <c:invertIfNegative val="0"/>
          <c:cat>
            <c:numRef>
              <c:f>DOM.COM!$D$9:$X$9</c:f>
              <c:numCache>
                <c:formatCode>#####0</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DOM.COM!$D$66:$X$66</c:f>
              <c:numCache>
                <c:formatCode>###########0</c:formatCode>
                <c:ptCount val="21"/>
                <c:pt idx="0">
                  <c:v>255</c:v>
                </c:pt>
                <c:pt idx="1">
                  <c:v>243</c:v>
                </c:pt>
                <c:pt idx="2">
                  <c:v>282</c:v>
                </c:pt>
                <c:pt idx="3">
                  <c:v>300</c:v>
                </c:pt>
                <c:pt idx="4">
                  <c:v>258</c:v>
                </c:pt>
                <c:pt idx="5">
                  <c:v>240</c:v>
                </c:pt>
                <c:pt idx="6">
                  <c:v>315</c:v>
                </c:pt>
                <c:pt idx="7">
                  <c:v>375</c:v>
                </c:pt>
                <c:pt idx="8">
                  <c:v>339</c:v>
                </c:pt>
                <c:pt idx="9">
                  <c:v>402</c:v>
                </c:pt>
                <c:pt idx="10">
                  <c:v>378</c:v>
                </c:pt>
                <c:pt idx="11">
                  <c:v>372</c:v>
                </c:pt>
                <c:pt idx="12">
                  <c:v>387</c:v>
                </c:pt>
                <c:pt idx="13">
                  <c:v>315</c:v>
                </c:pt>
                <c:pt idx="14">
                  <c:v>357</c:v>
                </c:pt>
                <c:pt idx="15">
                  <c:v>363</c:v>
                </c:pt>
                <c:pt idx="16">
                  <c:v>327</c:v>
                </c:pt>
                <c:pt idx="17">
                  <c:v>384</c:v>
                </c:pt>
                <c:pt idx="18">
                  <c:v>330</c:v>
                </c:pt>
                <c:pt idx="19">
                  <c:v>327</c:v>
                </c:pt>
                <c:pt idx="20">
                  <c:v>327</c:v>
                </c:pt>
              </c:numCache>
            </c:numRef>
          </c:val>
          <c:extLst>
            <c:ext xmlns:c16="http://schemas.microsoft.com/office/drawing/2014/chart" uri="{C3380CC4-5D6E-409C-BE32-E72D297353CC}">
              <c16:uniqueId val="{00000005-C3FE-4A8D-96B6-A987D7FDBEF0}"/>
            </c:ext>
          </c:extLst>
        </c:ser>
        <c:ser>
          <c:idx val="6"/>
          <c:order val="6"/>
          <c:tx>
            <c:strRef>
              <c:f>DOM.COM!$B$67</c:f>
              <c:strCache>
                <c:ptCount val="1"/>
                <c:pt idx="0">
                  <c:v>Unknown</c:v>
                </c:pt>
              </c:strCache>
            </c:strRef>
          </c:tx>
          <c:spPr>
            <a:solidFill>
              <a:schemeClr val="accent1">
                <a:lumMod val="60000"/>
              </a:schemeClr>
            </a:solidFill>
            <a:ln>
              <a:noFill/>
            </a:ln>
            <a:effectLst/>
          </c:spPr>
          <c:invertIfNegative val="0"/>
          <c:cat>
            <c:numRef>
              <c:f>DOM.COM!$D$9:$X$9</c:f>
              <c:numCache>
                <c:formatCode>#####0</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DOM.COM!$D$67:$X$67</c:f>
              <c:numCache>
                <c:formatCode>###########0</c:formatCode>
                <c:ptCount val="21"/>
                <c:pt idx="0">
                  <c:v>141</c:v>
                </c:pt>
                <c:pt idx="1">
                  <c:v>111</c:v>
                </c:pt>
                <c:pt idx="2">
                  <c:v>123</c:v>
                </c:pt>
                <c:pt idx="3">
                  <c:v>138</c:v>
                </c:pt>
                <c:pt idx="4">
                  <c:v>117</c:v>
                </c:pt>
                <c:pt idx="5">
                  <c:v>129</c:v>
                </c:pt>
                <c:pt idx="6">
                  <c:v>39</c:v>
                </c:pt>
                <c:pt idx="7">
                  <c:v>30</c:v>
                </c:pt>
                <c:pt idx="8">
                  <c:v>18</c:v>
                </c:pt>
                <c:pt idx="9">
                  <c:v>27</c:v>
                </c:pt>
                <c:pt idx="10">
                  <c:v>24</c:v>
                </c:pt>
                <c:pt idx="11">
                  <c:v>24</c:v>
                </c:pt>
                <c:pt idx="12">
                  <c:v>18</c:v>
                </c:pt>
                <c:pt idx="13">
                  <c:v>6</c:v>
                </c:pt>
                <c:pt idx="14">
                  <c:v>0</c:v>
                </c:pt>
                <c:pt idx="15">
                  <c:v>12</c:v>
                </c:pt>
                <c:pt idx="16">
                  <c:v>9</c:v>
                </c:pt>
                <c:pt idx="17">
                  <c:v>12</c:v>
                </c:pt>
                <c:pt idx="18">
                  <c:v>0</c:v>
                </c:pt>
                <c:pt idx="19">
                  <c:v>0</c:v>
                </c:pt>
                <c:pt idx="20">
                  <c:v>0</c:v>
                </c:pt>
              </c:numCache>
            </c:numRef>
          </c:val>
          <c:extLst>
            <c:ext xmlns:c16="http://schemas.microsoft.com/office/drawing/2014/chart" uri="{C3380CC4-5D6E-409C-BE32-E72D297353CC}">
              <c16:uniqueId val="{00000007-C3FE-4A8D-96B6-A987D7FDBEF0}"/>
            </c:ext>
          </c:extLst>
        </c:ser>
        <c:dLbls>
          <c:showLegendKey val="0"/>
          <c:showVal val="0"/>
          <c:showCatName val="0"/>
          <c:showSerName val="0"/>
          <c:showPercent val="0"/>
          <c:showBubbleSize val="0"/>
        </c:dLbls>
        <c:gapWidth val="150"/>
        <c:overlap val="100"/>
        <c:axId val="797981712"/>
        <c:axId val="797976792"/>
      </c:barChart>
      <c:catAx>
        <c:axId val="797981712"/>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7976792"/>
        <c:crosses val="autoZero"/>
        <c:auto val="1"/>
        <c:lblAlgn val="ctr"/>
        <c:lblOffset val="100"/>
        <c:noMultiLvlLbl val="0"/>
      </c:catAx>
      <c:valAx>
        <c:axId val="79797679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7981712"/>
        <c:crosses val="autoZero"/>
        <c:crossBetween val="between"/>
      </c:valAx>
      <c:spPr>
        <a:noFill/>
        <a:ln>
          <a:noFill/>
        </a:ln>
        <a:effectLst/>
      </c:spPr>
    </c:plotArea>
    <c:legend>
      <c:legendPos val="b"/>
      <c:legendEntry>
        <c:idx val="4"/>
        <c:delete val="1"/>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en-US" sz="1400" b="1"/>
              <a:t>First-year Māori doctorate students</a:t>
            </a:r>
            <a:br>
              <a:rPr lang="en-US" sz="1400" b="1"/>
            </a:br>
            <a:r>
              <a:rPr lang="en-US" sz="1400" b="1"/>
              <a:t>by age groups</a:t>
            </a:r>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MAORI.COM!$B$22</c:f>
              <c:strCache>
                <c:ptCount val="1"/>
                <c:pt idx="0">
                  <c:v>20–25 yrs</c:v>
                </c:pt>
              </c:strCache>
            </c:strRef>
          </c:tx>
          <c:spPr>
            <a:solidFill>
              <a:schemeClr val="accent6">
                <a:tint val="54000"/>
              </a:schemeClr>
            </a:solidFill>
            <a:ln>
              <a:noFill/>
            </a:ln>
            <a:effectLst/>
          </c:spPr>
          <c:invertIfNegative val="0"/>
          <c:cat>
            <c:numRef>
              <c:f>MAORI.COM!$D$9:$X$9</c:f>
              <c:numCache>
                <c:formatCode>#####0</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MAORI.COM!$D$22:$X$22</c:f>
              <c:numCache>
                <c:formatCode>###########0</c:formatCode>
                <c:ptCount val="21"/>
                <c:pt idx="0">
                  <c:v>6</c:v>
                </c:pt>
                <c:pt idx="1">
                  <c:v>3</c:v>
                </c:pt>
                <c:pt idx="2">
                  <c:v>3</c:v>
                </c:pt>
                <c:pt idx="3">
                  <c:v>6</c:v>
                </c:pt>
                <c:pt idx="4">
                  <c:v>9</c:v>
                </c:pt>
                <c:pt idx="5">
                  <c:v>6</c:v>
                </c:pt>
                <c:pt idx="6">
                  <c:v>6</c:v>
                </c:pt>
                <c:pt idx="7">
                  <c:v>12</c:v>
                </c:pt>
                <c:pt idx="8">
                  <c:v>12</c:v>
                </c:pt>
                <c:pt idx="9">
                  <c:v>6</c:v>
                </c:pt>
                <c:pt idx="10">
                  <c:v>12</c:v>
                </c:pt>
                <c:pt idx="11">
                  <c:v>3</c:v>
                </c:pt>
                <c:pt idx="12">
                  <c:v>3</c:v>
                </c:pt>
                <c:pt idx="13">
                  <c:v>9</c:v>
                </c:pt>
                <c:pt idx="14">
                  <c:v>9</c:v>
                </c:pt>
                <c:pt idx="15">
                  <c:v>12</c:v>
                </c:pt>
                <c:pt idx="16">
                  <c:v>9</c:v>
                </c:pt>
                <c:pt idx="17">
                  <c:v>15</c:v>
                </c:pt>
                <c:pt idx="18">
                  <c:v>12</c:v>
                </c:pt>
                <c:pt idx="19">
                  <c:v>15</c:v>
                </c:pt>
                <c:pt idx="20">
                  <c:v>15</c:v>
                </c:pt>
              </c:numCache>
            </c:numRef>
          </c:val>
          <c:extLst>
            <c:ext xmlns:c16="http://schemas.microsoft.com/office/drawing/2014/chart" uri="{C3380CC4-5D6E-409C-BE32-E72D297353CC}">
              <c16:uniqueId val="{00000000-8FA1-4579-A8DE-2A11FE64252B}"/>
            </c:ext>
          </c:extLst>
        </c:ser>
        <c:ser>
          <c:idx val="1"/>
          <c:order val="1"/>
          <c:tx>
            <c:strRef>
              <c:f>MAORI.COM!$B$23</c:f>
              <c:strCache>
                <c:ptCount val="1"/>
                <c:pt idx="0">
                  <c:v>25–29 yrs</c:v>
                </c:pt>
              </c:strCache>
            </c:strRef>
          </c:tx>
          <c:spPr>
            <a:solidFill>
              <a:schemeClr val="accent6">
                <a:tint val="77000"/>
              </a:schemeClr>
            </a:solidFill>
            <a:ln>
              <a:noFill/>
            </a:ln>
            <a:effectLst/>
          </c:spPr>
          <c:invertIfNegative val="0"/>
          <c:cat>
            <c:numRef>
              <c:f>MAORI.COM!$D$9:$X$9</c:f>
              <c:numCache>
                <c:formatCode>#####0</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MAORI.COM!$D$23:$X$23</c:f>
              <c:numCache>
                <c:formatCode>###########0</c:formatCode>
                <c:ptCount val="21"/>
                <c:pt idx="0">
                  <c:v>9</c:v>
                </c:pt>
                <c:pt idx="1">
                  <c:v>9</c:v>
                </c:pt>
                <c:pt idx="2">
                  <c:v>15</c:v>
                </c:pt>
                <c:pt idx="3">
                  <c:v>18</c:v>
                </c:pt>
                <c:pt idx="4">
                  <c:v>9</c:v>
                </c:pt>
                <c:pt idx="5">
                  <c:v>12</c:v>
                </c:pt>
                <c:pt idx="6">
                  <c:v>12</c:v>
                </c:pt>
                <c:pt idx="7">
                  <c:v>12</c:v>
                </c:pt>
                <c:pt idx="8">
                  <c:v>15</c:v>
                </c:pt>
                <c:pt idx="9">
                  <c:v>12</c:v>
                </c:pt>
                <c:pt idx="10">
                  <c:v>15</c:v>
                </c:pt>
                <c:pt idx="11">
                  <c:v>9</c:v>
                </c:pt>
                <c:pt idx="12">
                  <c:v>12</c:v>
                </c:pt>
                <c:pt idx="13">
                  <c:v>18</c:v>
                </c:pt>
                <c:pt idx="14">
                  <c:v>15</c:v>
                </c:pt>
                <c:pt idx="15">
                  <c:v>15</c:v>
                </c:pt>
                <c:pt idx="16">
                  <c:v>18</c:v>
                </c:pt>
                <c:pt idx="17">
                  <c:v>24</c:v>
                </c:pt>
                <c:pt idx="18">
                  <c:v>33</c:v>
                </c:pt>
                <c:pt idx="19">
                  <c:v>30</c:v>
                </c:pt>
                <c:pt idx="20">
                  <c:v>24</c:v>
                </c:pt>
              </c:numCache>
            </c:numRef>
          </c:val>
          <c:extLst>
            <c:ext xmlns:c16="http://schemas.microsoft.com/office/drawing/2014/chart" uri="{C3380CC4-5D6E-409C-BE32-E72D297353CC}">
              <c16:uniqueId val="{00000001-8FA1-4579-A8DE-2A11FE64252B}"/>
            </c:ext>
          </c:extLst>
        </c:ser>
        <c:ser>
          <c:idx val="2"/>
          <c:order val="2"/>
          <c:tx>
            <c:strRef>
              <c:f>MAORI.COM!$B$24</c:f>
              <c:strCache>
                <c:ptCount val="1"/>
                <c:pt idx="0">
                  <c:v>30–34 yrs</c:v>
                </c:pt>
              </c:strCache>
            </c:strRef>
          </c:tx>
          <c:spPr>
            <a:solidFill>
              <a:schemeClr val="accent6"/>
            </a:solidFill>
            <a:ln>
              <a:noFill/>
            </a:ln>
            <a:effectLst/>
          </c:spPr>
          <c:invertIfNegative val="0"/>
          <c:cat>
            <c:numRef>
              <c:f>MAORI.COM!$D$9:$X$9</c:f>
              <c:numCache>
                <c:formatCode>#####0</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MAORI.COM!$D$24:$X$24</c:f>
              <c:numCache>
                <c:formatCode>###########0</c:formatCode>
                <c:ptCount val="21"/>
                <c:pt idx="0">
                  <c:v>6</c:v>
                </c:pt>
                <c:pt idx="1">
                  <c:v>9</c:v>
                </c:pt>
                <c:pt idx="2">
                  <c:v>12</c:v>
                </c:pt>
                <c:pt idx="3">
                  <c:v>9</c:v>
                </c:pt>
                <c:pt idx="4">
                  <c:v>12</c:v>
                </c:pt>
                <c:pt idx="5">
                  <c:v>3</c:v>
                </c:pt>
                <c:pt idx="6">
                  <c:v>6</c:v>
                </c:pt>
                <c:pt idx="7">
                  <c:v>6</c:v>
                </c:pt>
                <c:pt idx="8">
                  <c:v>9</c:v>
                </c:pt>
                <c:pt idx="9">
                  <c:v>6</c:v>
                </c:pt>
                <c:pt idx="10">
                  <c:v>12</c:v>
                </c:pt>
                <c:pt idx="11">
                  <c:v>9</c:v>
                </c:pt>
                <c:pt idx="12">
                  <c:v>6</c:v>
                </c:pt>
                <c:pt idx="13">
                  <c:v>15</c:v>
                </c:pt>
                <c:pt idx="14">
                  <c:v>9</c:v>
                </c:pt>
                <c:pt idx="15">
                  <c:v>9</c:v>
                </c:pt>
                <c:pt idx="16">
                  <c:v>15</c:v>
                </c:pt>
                <c:pt idx="17">
                  <c:v>9</c:v>
                </c:pt>
                <c:pt idx="18">
                  <c:v>12</c:v>
                </c:pt>
                <c:pt idx="19">
                  <c:v>15</c:v>
                </c:pt>
                <c:pt idx="20">
                  <c:v>12</c:v>
                </c:pt>
              </c:numCache>
            </c:numRef>
          </c:val>
          <c:extLst>
            <c:ext xmlns:c16="http://schemas.microsoft.com/office/drawing/2014/chart" uri="{C3380CC4-5D6E-409C-BE32-E72D297353CC}">
              <c16:uniqueId val="{00000003-8FA1-4579-A8DE-2A11FE64252B}"/>
            </c:ext>
          </c:extLst>
        </c:ser>
        <c:ser>
          <c:idx val="3"/>
          <c:order val="3"/>
          <c:tx>
            <c:strRef>
              <c:f>MAORI.COM!$B$25</c:f>
              <c:strCache>
                <c:ptCount val="1"/>
                <c:pt idx="0">
                  <c:v>35–45 yrs</c:v>
                </c:pt>
              </c:strCache>
            </c:strRef>
          </c:tx>
          <c:spPr>
            <a:solidFill>
              <a:schemeClr val="accent6">
                <a:shade val="76000"/>
              </a:schemeClr>
            </a:solidFill>
            <a:ln>
              <a:noFill/>
            </a:ln>
            <a:effectLst/>
          </c:spPr>
          <c:invertIfNegative val="0"/>
          <c:cat>
            <c:numRef>
              <c:f>MAORI.COM!$D$9:$X$9</c:f>
              <c:numCache>
                <c:formatCode>#####0</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MAORI.COM!$D$25:$X$25</c:f>
              <c:numCache>
                <c:formatCode>###########0</c:formatCode>
                <c:ptCount val="21"/>
                <c:pt idx="0">
                  <c:v>15</c:v>
                </c:pt>
                <c:pt idx="1">
                  <c:v>18</c:v>
                </c:pt>
                <c:pt idx="2">
                  <c:v>9</c:v>
                </c:pt>
                <c:pt idx="3">
                  <c:v>18</c:v>
                </c:pt>
                <c:pt idx="4">
                  <c:v>12</c:v>
                </c:pt>
                <c:pt idx="5">
                  <c:v>18</c:v>
                </c:pt>
                <c:pt idx="6">
                  <c:v>12</c:v>
                </c:pt>
                <c:pt idx="7">
                  <c:v>27</c:v>
                </c:pt>
                <c:pt idx="8">
                  <c:v>24</c:v>
                </c:pt>
                <c:pt idx="9">
                  <c:v>36</c:v>
                </c:pt>
                <c:pt idx="10">
                  <c:v>24</c:v>
                </c:pt>
                <c:pt idx="11">
                  <c:v>27</c:v>
                </c:pt>
                <c:pt idx="12">
                  <c:v>18</c:v>
                </c:pt>
                <c:pt idx="13">
                  <c:v>30</c:v>
                </c:pt>
                <c:pt idx="14">
                  <c:v>27</c:v>
                </c:pt>
                <c:pt idx="15">
                  <c:v>33</c:v>
                </c:pt>
                <c:pt idx="16">
                  <c:v>33</c:v>
                </c:pt>
                <c:pt idx="17">
                  <c:v>33</c:v>
                </c:pt>
                <c:pt idx="18">
                  <c:v>30</c:v>
                </c:pt>
                <c:pt idx="19">
                  <c:v>39</c:v>
                </c:pt>
                <c:pt idx="20">
                  <c:v>30</c:v>
                </c:pt>
              </c:numCache>
            </c:numRef>
          </c:val>
          <c:extLst>
            <c:ext xmlns:c16="http://schemas.microsoft.com/office/drawing/2014/chart" uri="{C3380CC4-5D6E-409C-BE32-E72D297353CC}">
              <c16:uniqueId val="{00000004-8FA1-4579-A8DE-2A11FE64252B}"/>
            </c:ext>
          </c:extLst>
        </c:ser>
        <c:ser>
          <c:idx val="4"/>
          <c:order val="4"/>
          <c:tx>
            <c:strRef>
              <c:f>MAORI.COM!$B$26</c:f>
              <c:strCache>
                <c:ptCount val="1"/>
                <c:pt idx="0">
                  <c:v>45+ yrs</c:v>
                </c:pt>
              </c:strCache>
            </c:strRef>
          </c:tx>
          <c:spPr>
            <a:solidFill>
              <a:schemeClr val="accent6">
                <a:shade val="53000"/>
              </a:schemeClr>
            </a:solidFill>
            <a:ln>
              <a:noFill/>
            </a:ln>
            <a:effectLst/>
          </c:spPr>
          <c:invertIfNegative val="0"/>
          <c:cat>
            <c:numRef>
              <c:f>MAORI.COM!$D$9:$X$9</c:f>
              <c:numCache>
                <c:formatCode>#####0</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MAORI.COM!$D$26:$X$26</c:f>
              <c:numCache>
                <c:formatCode>###########0</c:formatCode>
                <c:ptCount val="21"/>
                <c:pt idx="0">
                  <c:v>12</c:v>
                </c:pt>
                <c:pt idx="1">
                  <c:v>9</c:v>
                </c:pt>
                <c:pt idx="2">
                  <c:v>6</c:v>
                </c:pt>
                <c:pt idx="3">
                  <c:v>6</c:v>
                </c:pt>
                <c:pt idx="4">
                  <c:v>12</c:v>
                </c:pt>
                <c:pt idx="5">
                  <c:v>15</c:v>
                </c:pt>
                <c:pt idx="6">
                  <c:v>9</c:v>
                </c:pt>
                <c:pt idx="7">
                  <c:v>12</c:v>
                </c:pt>
                <c:pt idx="8">
                  <c:v>21</c:v>
                </c:pt>
                <c:pt idx="9">
                  <c:v>24</c:v>
                </c:pt>
                <c:pt idx="10">
                  <c:v>36</c:v>
                </c:pt>
                <c:pt idx="11">
                  <c:v>27</c:v>
                </c:pt>
                <c:pt idx="12">
                  <c:v>30</c:v>
                </c:pt>
                <c:pt idx="13">
                  <c:v>36</c:v>
                </c:pt>
                <c:pt idx="14">
                  <c:v>45</c:v>
                </c:pt>
                <c:pt idx="15">
                  <c:v>39</c:v>
                </c:pt>
                <c:pt idx="16">
                  <c:v>39</c:v>
                </c:pt>
                <c:pt idx="17">
                  <c:v>45</c:v>
                </c:pt>
                <c:pt idx="18">
                  <c:v>48</c:v>
                </c:pt>
                <c:pt idx="19">
                  <c:v>54</c:v>
                </c:pt>
                <c:pt idx="20">
                  <c:v>27</c:v>
                </c:pt>
              </c:numCache>
            </c:numRef>
          </c:val>
          <c:extLst>
            <c:ext xmlns:c16="http://schemas.microsoft.com/office/drawing/2014/chart" uri="{C3380CC4-5D6E-409C-BE32-E72D297353CC}">
              <c16:uniqueId val="{00000005-8FA1-4579-A8DE-2A11FE64252B}"/>
            </c:ext>
          </c:extLst>
        </c:ser>
        <c:dLbls>
          <c:showLegendKey val="0"/>
          <c:showVal val="0"/>
          <c:showCatName val="0"/>
          <c:showSerName val="0"/>
          <c:showPercent val="0"/>
          <c:showBubbleSize val="0"/>
        </c:dLbls>
        <c:gapWidth val="150"/>
        <c:overlap val="100"/>
        <c:axId val="797981712"/>
        <c:axId val="797976792"/>
      </c:barChart>
      <c:catAx>
        <c:axId val="797981712"/>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7976792"/>
        <c:crosses val="autoZero"/>
        <c:auto val="1"/>
        <c:lblAlgn val="ctr"/>
        <c:lblOffset val="100"/>
        <c:noMultiLvlLbl val="0"/>
      </c:catAx>
      <c:valAx>
        <c:axId val="79797679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79817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withinLinearReversed" id="26">
  <a:schemeClr val="accent6"/>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withinLinearReversed" id="26">
  <a:schemeClr val="accent6"/>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withinLinearReversed" id="26">
  <a:schemeClr val="accent6"/>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3" Type="http://schemas.openxmlformats.org/officeDocument/2006/relationships/chart" Target="../charts/chart25.xml"/><Relationship Id="rId2" Type="http://schemas.openxmlformats.org/officeDocument/2006/relationships/chart" Target="../charts/chart24.xml"/><Relationship Id="rId1" Type="http://schemas.openxmlformats.org/officeDocument/2006/relationships/chart" Target="../charts/chart23.xml"/><Relationship Id="rId5" Type="http://schemas.openxmlformats.org/officeDocument/2006/relationships/chart" Target="../charts/chart27.xml"/><Relationship Id="rId4" Type="http://schemas.openxmlformats.org/officeDocument/2006/relationships/chart" Target="../charts/chart26.xml"/></Relationships>
</file>

<file path=xl/drawings/_rels/drawing11.xml.rels><?xml version="1.0" encoding="UTF-8" standalone="yes"?>
<Relationships xmlns="http://schemas.openxmlformats.org/package/2006/relationships"><Relationship Id="rId3" Type="http://schemas.openxmlformats.org/officeDocument/2006/relationships/chart" Target="../charts/chart30.xml"/><Relationship Id="rId2" Type="http://schemas.openxmlformats.org/officeDocument/2006/relationships/chart" Target="../charts/chart29.xml"/><Relationship Id="rId1" Type="http://schemas.openxmlformats.org/officeDocument/2006/relationships/chart" Target="../charts/chart28.xml"/></Relationships>
</file>

<file path=xl/drawings/_rels/drawing12.xml.rels><?xml version="1.0" encoding="UTF-8" standalone="yes"?>
<Relationships xmlns="http://schemas.openxmlformats.org/package/2006/relationships"><Relationship Id="rId3" Type="http://schemas.openxmlformats.org/officeDocument/2006/relationships/chart" Target="../charts/chart33.xml"/><Relationship Id="rId2" Type="http://schemas.openxmlformats.org/officeDocument/2006/relationships/chart" Target="../charts/chart32.xml"/><Relationship Id="rId1" Type="http://schemas.openxmlformats.org/officeDocument/2006/relationships/chart" Target="../charts/chart31.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34.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35.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_rels/drawing6.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4" Type="http://schemas.openxmlformats.org/officeDocument/2006/relationships/chart" Target="../charts/chart12.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 Id="rId4" Type="http://schemas.openxmlformats.org/officeDocument/2006/relationships/chart" Target="../charts/chart16.xml"/></Relationships>
</file>

<file path=xl/drawings/_rels/drawing8.xml.rels><?xml version="1.0" encoding="UTF-8" standalone="yes"?>
<Relationships xmlns="http://schemas.openxmlformats.org/package/2006/relationships"><Relationship Id="rId3" Type="http://schemas.openxmlformats.org/officeDocument/2006/relationships/chart" Target="../charts/chart19.xml"/><Relationship Id="rId2" Type="http://schemas.openxmlformats.org/officeDocument/2006/relationships/chart" Target="../charts/chart18.xml"/><Relationship Id="rId1" Type="http://schemas.openxmlformats.org/officeDocument/2006/relationships/chart" Target="../charts/chart17.xml"/><Relationship Id="rId4" Type="http://schemas.openxmlformats.org/officeDocument/2006/relationships/chart" Target="../charts/chart20.xml"/></Relationships>
</file>

<file path=xl/drawings/_rels/drawing9.xml.rels><?xml version="1.0" encoding="UTF-8" standalone="yes"?>
<Relationships xmlns="http://schemas.openxmlformats.org/package/2006/relationships"><Relationship Id="rId2" Type="http://schemas.openxmlformats.org/officeDocument/2006/relationships/chart" Target="../charts/chart22.xml"/><Relationship Id="rId1" Type="http://schemas.openxmlformats.org/officeDocument/2006/relationships/chart" Target="../charts/chart21.xml"/></Relationships>
</file>

<file path=xl/drawings/drawing1.xml><?xml version="1.0" encoding="utf-8"?>
<xdr:wsDr xmlns:xdr="http://schemas.openxmlformats.org/drawingml/2006/spreadsheetDrawing" xmlns:a="http://schemas.openxmlformats.org/drawingml/2006/main">
  <xdr:twoCellAnchor>
    <xdr:from>
      <xdr:col>24</xdr:col>
      <xdr:colOff>228880</xdr:colOff>
      <xdr:row>7</xdr:row>
      <xdr:rowOff>78441</xdr:rowOff>
    </xdr:from>
    <xdr:to>
      <xdr:col>31</xdr:col>
      <xdr:colOff>123264</xdr:colOff>
      <xdr:row>29</xdr:row>
      <xdr:rowOff>33618</xdr:rowOff>
    </xdr:to>
    <xdr:graphicFrame macro="">
      <xdr:nvGraphicFramePr>
        <xdr:cNvPr id="2" name="Chart 1">
          <a:extLst>
            <a:ext uri="{FF2B5EF4-FFF2-40B4-BE49-F238E27FC236}">
              <a16:creationId xmlns:a16="http://schemas.microsoft.com/office/drawing/2014/main" id="{91552239-6BE8-42C0-ADA6-AB7FCBE6D13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24</xdr:col>
      <xdr:colOff>306478</xdr:colOff>
      <xdr:row>21</xdr:row>
      <xdr:rowOff>59390</xdr:rowOff>
    </xdr:from>
    <xdr:to>
      <xdr:col>31</xdr:col>
      <xdr:colOff>94408</xdr:colOff>
      <xdr:row>38</xdr:row>
      <xdr:rowOff>8684</xdr:rowOff>
    </xdr:to>
    <xdr:graphicFrame macro="">
      <xdr:nvGraphicFramePr>
        <xdr:cNvPr id="2" name="Chart 1">
          <a:extLst>
            <a:ext uri="{FF2B5EF4-FFF2-40B4-BE49-F238E27FC236}">
              <a16:creationId xmlns:a16="http://schemas.microsoft.com/office/drawing/2014/main" id="{072B96C4-E710-47F2-A2C6-7D707111368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24</xdr:col>
      <xdr:colOff>320085</xdr:colOff>
      <xdr:row>3</xdr:row>
      <xdr:rowOff>0</xdr:rowOff>
    </xdr:from>
    <xdr:to>
      <xdr:col>31</xdr:col>
      <xdr:colOff>119221</xdr:colOff>
      <xdr:row>20</xdr:row>
      <xdr:rowOff>40782</xdr:rowOff>
    </xdr:to>
    <xdr:graphicFrame macro="">
      <xdr:nvGraphicFramePr>
        <xdr:cNvPr id="4" name="Chart 3">
          <a:extLst>
            <a:ext uri="{FF2B5EF4-FFF2-40B4-BE49-F238E27FC236}">
              <a16:creationId xmlns:a16="http://schemas.microsoft.com/office/drawing/2014/main" id="{CE44B40C-2E15-42F9-9347-3C5111C9737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31</xdr:col>
      <xdr:colOff>209550</xdr:colOff>
      <xdr:row>21</xdr:row>
      <xdr:rowOff>28575</xdr:rowOff>
    </xdr:from>
    <xdr:to>
      <xdr:col>37</xdr:col>
      <xdr:colOff>459442</xdr:colOff>
      <xdr:row>37</xdr:row>
      <xdr:rowOff>163606</xdr:rowOff>
    </xdr:to>
    <xdr:graphicFrame macro="">
      <xdr:nvGraphicFramePr>
        <xdr:cNvPr id="6" name="Chart 5">
          <a:extLst>
            <a:ext uri="{FF2B5EF4-FFF2-40B4-BE49-F238E27FC236}">
              <a16:creationId xmlns:a16="http://schemas.microsoft.com/office/drawing/2014/main" id="{1511360B-203C-464F-B808-98E035267B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xdr:col>
      <xdr:colOff>0</xdr:colOff>
      <xdr:row>41</xdr:row>
      <xdr:rowOff>30815</xdr:rowOff>
    </xdr:from>
    <xdr:to>
      <xdr:col>31</xdr:col>
      <xdr:colOff>250572</xdr:colOff>
      <xdr:row>57</xdr:row>
      <xdr:rowOff>157001</xdr:rowOff>
    </xdr:to>
    <xdr:graphicFrame macro="">
      <xdr:nvGraphicFramePr>
        <xdr:cNvPr id="8" name="Chart 7">
          <a:extLst>
            <a:ext uri="{FF2B5EF4-FFF2-40B4-BE49-F238E27FC236}">
              <a16:creationId xmlns:a16="http://schemas.microsoft.com/office/drawing/2014/main" id="{70929507-1373-4281-8006-6E688031364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31</xdr:col>
      <xdr:colOff>365714</xdr:colOff>
      <xdr:row>41</xdr:row>
      <xdr:rowOff>0</xdr:rowOff>
    </xdr:from>
    <xdr:to>
      <xdr:col>37</xdr:col>
      <xdr:colOff>615606</xdr:colOff>
      <xdr:row>57</xdr:row>
      <xdr:rowOff>135030</xdr:rowOff>
    </xdr:to>
    <xdr:graphicFrame macro="">
      <xdr:nvGraphicFramePr>
        <xdr:cNvPr id="9" name="Chart 8">
          <a:extLst>
            <a:ext uri="{FF2B5EF4-FFF2-40B4-BE49-F238E27FC236}">
              <a16:creationId xmlns:a16="http://schemas.microsoft.com/office/drawing/2014/main" id="{0127FD24-8B2D-42A2-9EBA-78CD22E7395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24</xdr:col>
      <xdr:colOff>143994</xdr:colOff>
      <xdr:row>48</xdr:row>
      <xdr:rowOff>151557</xdr:rowOff>
    </xdr:from>
    <xdr:to>
      <xdr:col>30</xdr:col>
      <xdr:colOff>638735</xdr:colOff>
      <xdr:row>64</xdr:row>
      <xdr:rowOff>123264</xdr:rowOff>
    </xdr:to>
    <xdr:graphicFrame macro="">
      <xdr:nvGraphicFramePr>
        <xdr:cNvPr id="2" name="Chart 1">
          <a:extLst>
            <a:ext uri="{FF2B5EF4-FFF2-40B4-BE49-F238E27FC236}">
              <a16:creationId xmlns:a16="http://schemas.microsoft.com/office/drawing/2014/main" id="{17E1D83F-2C2D-4C3E-BFAB-FB65D41B460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24</xdr:col>
      <xdr:colOff>134471</xdr:colOff>
      <xdr:row>65</xdr:row>
      <xdr:rowOff>145678</xdr:rowOff>
    </xdr:from>
    <xdr:to>
      <xdr:col>30</xdr:col>
      <xdr:colOff>629212</xdr:colOff>
      <xdr:row>81</xdr:row>
      <xdr:rowOff>110941</xdr:rowOff>
    </xdr:to>
    <xdr:graphicFrame macro="">
      <xdr:nvGraphicFramePr>
        <xdr:cNvPr id="3" name="Chart 2">
          <a:extLst>
            <a:ext uri="{FF2B5EF4-FFF2-40B4-BE49-F238E27FC236}">
              <a16:creationId xmlns:a16="http://schemas.microsoft.com/office/drawing/2014/main" id="{507FE05D-D55F-4089-924A-13B7DCA92D3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25</xdr:col>
      <xdr:colOff>425823</xdr:colOff>
      <xdr:row>6</xdr:row>
      <xdr:rowOff>73118</xdr:rowOff>
    </xdr:from>
    <xdr:to>
      <xdr:col>31</xdr:col>
      <xdr:colOff>425823</xdr:colOff>
      <xdr:row>21</xdr:row>
      <xdr:rowOff>144556</xdr:rowOff>
    </xdr:to>
    <xdr:graphicFrame macro="">
      <xdr:nvGraphicFramePr>
        <xdr:cNvPr id="4" name="Chart 3">
          <a:extLst>
            <a:ext uri="{FF2B5EF4-FFF2-40B4-BE49-F238E27FC236}">
              <a16:creationId xmlns:a16="http://schemas.microsoft.com/office/drawing/2014/main" id="{66D670A0-D567-4257-B0D1-B54A2764601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15</xdr:col>
      <xdr:colOff>315683</xdr:colOff>
      <xdr:row>115</xdr:row>
      <xdr:rowOff>89127</xdr:rowOff>
    </xdr:from>
    <xdr:to>
      <xdr:col>24</xdr:col>
      <xdr:colOff>176893</xdr:colOff>
      <xdr:row>138</xdr:row>
      <xdr:rowOff>149679</xdr:rowOff>
    </xdr:to>
    <xdr:graphicFrame macro="">
      <xdr:nvGraphicFramePr>
        <xdr:cNvPr id="2" name="Chart 1">
          <a:extLst>
            <a:ext uri="{FF2B5EF4-FFF2-40B4-BE49-F238E27FC236}">
              <a16:creationId xmlns:a16="http://schemas.microsoft.com/office/drawing/2014/main" id="{3E02D481-586C-4CD8-B088-13DAE9FF130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24</xdr:col>
      <xdr:colOff>280148</xdr:colOff>
      <xdr:row>115</xdr:row>
      <xdr:rowOff>89647</xdr:rowOff>
    </xdr:from>
    <xdr:to>
      <xdr:col>33</xdr:col>
      <xdr:colOff>146119</xdr:colOff>
      <xdr:row>138</xdr:row>
      <xdr:rowOff>154961</xdr:rowOff>
    </xdr:to>
    <xdr:graphicFrame macro="">
      <xdr:nvGraphicFramePr>
        <xdr:cNvPr id="3" name="Chart 2">
          <a:extLst>
            <a:ext uri="{FF2B5EF4-FFF2-40B4-BE49-F238E27FC236}">
              <a16:creationId xmlns:a16="http://schemas.microsoft.com/office/drawing/2014/main" id="{05DCC978-66E5-4F92-8DED-32D5FF2881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127355</xdr:colOff>
      <xdr:row>15</xdr:row>
      <xdr:rowOff>76654</xdr:rowOff>
    </xdr:from>
    <xdr:to>
      <xdr:col>27</xdr:col>
      <xdr:colOff>179181</xdr:colOff>
      <xdr:row>39</xdr:row>
      <xdr:rowOff>102301</xdr:rowOff>
    </xdr:to>
    <xdr:graphicFrame macro="">
      <xdr:nvGraphicFramePr>
        <xdr:cNvPr id="5" name="Chart 4">
          <a:extLst>
            <a:ext uri="{FF2B5EF4-FFF2-40B4-BE49-F238E27FC236}">
              <a16:creationId xmlns:a16="http://schemas.microsoft.com/office/drawing/2014/main" id="{473C80B3-2FF9-4A80-BCD2-A2C20963C1B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24</xdr:col>
      <xdr:colOff>458600</xdr:colOff>
      <xdr:row>4</xdr:row>
      <xdr:rowOff>66672</xdr:rowOff>
    </xdr:from>
    <xdr:to>
      <xdr:col>32</xdr:col>
      <xdr:colOff>560294</xdr:colOff>
      <xdr:row>21</xdr:row>
      <xdr:rowOff>56029</xdr:rowOff>
    </xdr:to>
    <xdr:graphicFrame macro="">
      <xdr:nvGraphicFramePr>
        <xdr:cNvPr id="2" name="Chart 1">
          <a:extLst>
            <a:ext uri="{FF2B5EF4-FFF2-40B4-BE49-F238E27FC236}">
              <a16:creationId xmlns:a16="http://schemas.microsoft.com/office/drawing/2014/main" id="{82C66990-E6E1-429F-A941-762875A088F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24</xdr:col>
      <xdr:colOff>207308</xdr:colOff>
      <xdr:row>4</xdr:row>
      <xdr:rowOff>21850</xdr:rowOff>
    </xdr:from>
    <xdr:to>
      <xdr:col>31</xdr:col>
      <xdr:colOff>229720</xdr:colOff>
      <xdr:row>19</xdr:row>
      <xdr:rowOff>70876</xdr:rowOff>
    </xdr:to>
    <xdr:graphicFrame macro="">
      <xdr:nvGraphicFramePr>
        <xdr:cNvPr id="2" name="Chart 1">
          <a:extLst>
            <a:ext uri="{FF2B5EF4-FFF2-40B4-BE49-F238E27FC236}">
              <a16:creationId xmlns:a16="http://schemas.microsoft.com/office/drawing/2014/main" id="{2D81594A-9F20-4D02-9917-C27C1D8DAB0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24</xdr:col>
      <xdr:colOff>295275</xdr:colOff>
      <xdr:row>8</xdr:row>
      <xdr:rowOff>19049</xdr:rowOff>
    </xdr:from>
    <xdr:to>
      <xdr:col>30</xdr:col>
      <xdr:colOff>219075</xdr:colOff>
      <xdr:row>23</xdr:row>
      <xdr:rowOff>47624</xdr:rowOff>
    </xdr:to>
    <xdr:graphicFrame macro="">
      <xdr:nvGraphicFramePr>
        <xdr:cNvPr id="2" name="Chart 1">
          <a:extLst>
            <a:ext uri="{FF2B5EF4-FFF2-40B4-BE49-F238E27FC236}">
              <a16:creationId xmlns:a16="http://schemas.microsoft.com/office/drawing/2014/main" id="{10035120-4ED7-485F-8E6A-EDCDD453690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25</xdr:col>
      <xdr:colOff>650593</xdr:colOff>
      <xdr:row>3</xdr:row>
      <xdr:rowOff>165846</xdr:rowOff>
    </xdr:from>
    <xdr:to>
      <xdr:col>32</xdr:col>
      <xdr:colOff>280146</xdr:colOff>
      <xdr:row>22</xdr:row>
      <xdr:rowOff>60791</xdr:rowOff>
    </xdr:to>
    <xdr:graphicFrame macro="">
      <xdr:nvGraphicFramePr>
        <xdr:cNvPr id="3" name="Chart 2">
          <a:extLst>
            <a:ext uri="{FF2B5EF4-FFF2-40B4-BE49-F238E27FC236}">
              <a16:creationId xmlns:a16="http://schemas.microsoft.com/office/drawing/2014/main" id="{7D967000-E986-D547-A17A-61822866919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24</xdr:col>
      <xdr:colOff>605118</xdr:colOff>
      <xdr:row>6</xdr:row>
      <xdr:rowOff>144182</xdr:rowOff>
    </xdr:from>
    <xdr:to>
      <xdr:col>30</xdr:col>
      <xdr:colOff>177800</xdr:colOff>
      <xdr:row>23</xdr:row>
      <xdr:rowOff>12700</xdr:rowOff>
    </xdr:to>
    <xdr:graphicFrame macro="">
      <xdr:nvGraphicFramePr>
        <xdr:cNvPr id="3" name="Chart 2">
          <a:extLst>
            <a:ext uri="{FF2B5EF4-FFF2-40B4-BE49-F238E27FC236}">
              <a16:creationId xmlns:a16="http://schemas.microsoft.com/office/drawing/2014/main" id="{F81EDE17-671B-C749-A31A-97E1FB36438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25</xdr:col>
      <xdr:colOff>0</xdr:colOff>
      <xdr:row>6</xdr:row>
      <xdr:rowOff>0</xdr:rowOff>
    </xdr:from>
    <xdr:to>
      <xdr:col>30</xdr:col>
      <xdr:colOff>714375</xdr:colOff>
      <xdr:row>19</xdr:row>
      <xdr:rowOff>50427</xdr:rowOff>
    </xdr:to>
    <xdr:graphicFrame macro="">
      <xdr:nvGraphicFramePr>
        <xdr:cNvPr id="2" name="Chart 1">
          <a:extLst>
            <a:ext uri="{FF2B5EF4-FFF2-40B4-BE49-F238E27FC236}">
              <a16:creationId xmlns:a16="http://schemas.microsoft.com/office/drawing/2014/main" id="{0DE954A1-8102-4697-97CC-9C46A1A8FBC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25</xdr:col>
      <xdr:colOff>38100</xdr:colOff>
      <xdr:row>19</xdr:row>
      <xdr:rowOff>50428</xdr:rowOff>
    </xdr:from>
    <xdr:to>
      <xdr:col>30</xdr:col>
      <xdr:colOff>752475</xdr:colOff>
      <xdr:row>33</xdr:row>
      <xdr:rowOff>102535</xdr:rowOff>
    </xdr:to>
    <xdr:graphicFrame macro="">
      <xdr:nvGraphicFramePr>
        <xdr:cNvPr id="3" name="Chart 2">
          <a:extLst>
            <a:ext uri="{FF2B5EF4-FFF2-40B4-BE49-F238E27FC236}">
              <a16:creationId xmlns:a16="http://schemas.microsoft.com/office/drawing/2014/main" id="{1FB8BA3C-33E5-40E5-A418-B41CD41F19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25</xdr:col>
      <xdr:colOff>59190</xdr:colOff>
      <xdr:row>33</xdr:row>
      <xdr:rowOff>131790</xdr:rowOff>
    </xdr:from>
    <xdr:to>
      <xdr:col>31</xdr:col>
      <xdr:colOff>2040</xdr:colOff>
      <xdr:row>49</xdr:row>
      <xdr:rowOff>6284</xdr:rowOff>
    </xdr:to>
    <xdr:graphicFrame macro="">
      <xdr:nvGraphicFramePr>
        <xdr:cNvPr id="4" name="Chart 3">
          <a:extLst>
            <a:ext uri="{FF2B5EF4-FFF2-40B4-BE49-F238E27FC236}">
              <a16:creationId xmlns:a16="http://schemas.microsoft.com/office/drawing/2014/main" id="{53FA4384-3D64-46E0-9358-F96F0C5BEAC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xdr:col>
      <xdr:colOff>95250</xdr:colOff>
      <xdr:row>49</xdr:row>
      <xdr:rowOff>30537</xdr:rowOff>
    </xdr:from>
    <xdr:to>
      <xdr:col>31</xdr:col>
      <xdr:colOff>38780</xdr:colOff>
      <xdr:row>65</xdr:row>
      <xdr:rowOff>0</xdr:rowOff>
    </xdr:to>
    <xdr:graphicFrame macro="">
      <xdr:nvGraphicFramePr>
        <xdr:cNvPr id="5" name="Chart 4">
          <a:extLst>
            <a:ext uri="{FF2B5EF4-FFF2-40B4-BE49-F238E27FC236}">
              <a16:creationId xmlns:a16="http://schemas.microsoft.com/office/drawing/2014/main" id="{E239FBC1-DE9C-4783-BDBE-98DFE65C24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25</xdr:col>
      <xdr:colOff>0</xdr:colOff>
      <xdr:row>6</xdr:row>
      <xdr:rowOff>66674</xdr:rowOff>
    </xdr:from>
    <xdr:to>
      <xdr:col>30</xdr:col>
      <xdr:colOff>619125</xdr:colOff>
      <xdr:row>19</xdr:row>
      <xdr:rowOff>95249</xdr:rowOff>
    </xdr:to>
    <xdr:graphicFrame macro="">
      <xdr:nvGraphicFramePr>
        <xdr:cNvPr id="2" name="Chart 1">
          <a:extLst>
            <a:ext uri="{FF2B5EF4-FFF2-40B4-BE49-F238E27FC236}">
              <a16:creationId xmlns:a16="http://schemas.microsoft.com/office/drawing/2014/main" id="{235F33A6-957C-4661-B964-316C602F31C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25</xdr:col>
      <xdr:colOff>0</xdr:colOff>
      <xdr:row>19</xdr:row>
      <xdr:rowOff>95250</xdr:rowOff>
    </xdr:from>
    <xdr:to>
      <xdr:col>30</xdr:col>
      <xdr:colOff>657225</xdr:colOff>
      <xdr:row>33</xdr:row>
      <xdr:rowOff>123825</xdr:rowOff>
    </xdr:to>
    <xdr:graphicFrame macro="">
      <xdr:nvGraphicFramePr>
        <xdr:cNvPr id="7" name="Chart 6">
          <a:extLst>
            <a:ext uri="{FF2B5EF4-FFF2-40B4-BE49-F238E27FC236}">
              <a16:creationId xmlns:a16="http://schemas.microsoft.com/office/drawing/2014/main" id="{F8036A25-25E3-4B18-BC59-2D7EF9EB7A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25</xdr:col>
      <xdr:colOff>0</xdr:colOff>
      <xdr:row>33</xdr:row>
      <xdr:rowOff>153080</xdr:rowOff>
    </xdr:from>
    <xdr:to>
      <xdr:col>30</xdr:col>
      <xdr:colOff>668790</xdr:colOff>
      <xdr:row>49</xdr:row>
      <xdr:rowOff>680</xdr:rowOff>
    </xdr:to>
    <xdr:graphicFrame macro="">
      <xdr:nvGraphicFramePr>
        <xdr:cNvPr id="8" name="Chart 7">
          <a:extLst>
            <a:ext uri="{FF2B5EF4-FFF2-40B4-BE49-F238E27FC236}">
              <a16:creationId xmlns:a16="http://schemas.microsoft.com/office/drawing/2014/main" id="{9CEC1770-BBB9-4CED-8FE9-EC11BE8C636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xdr:col>
      <xdr:colOff>0</xdr:colOff>
      <xdr:row>48</xdr:row>
      <xdr:rowOff>66675</xdr:rowOff>
    </xdr:from>
    <xdr:to>
      <xdr:col>30</xdr:col>
      <xdr:colOff>705530</xdr:colOff>
      <xdr:row>63</xdr:row>
      <xdr:rowOff>95250</xdr:rowOff>
    </xdr:to>
    <xdr:graphicFrame macro="">
      <xdr:nvGraphicFramePr>
        <xdr:cNvPr id="9" name="Chart 8">
          <a:extLst>
            <a:ext uri="{FF2B5EF4-FFF2-40B4-BE49-F238E27FC236}">
              <a16:creationId xmlns:a16="http://schemas.microsoft.com/office/drawing/2014/main" id="{9BEE48F0-0091-415A-855A-BBD563883ED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24</xdr:col>
      <xdr:colOff>542925</xdr:colOff>
      <xdr:row>7</xdr:row>
      <xdr:rowOff>85724</xdr:rowOff>
    </xdr:from>
    <xdr:to>
      <xdr:col>30</xdr:col>
      <xdr:colOff>485775</xdr:colOff>
      <xdr:row>22</xdr:row>
      <xdr:rowOff>114299</xdr:rowOff>
    </xdr:to>
    <xdr:graphicFrame macro="">
      <xdr:nvGraphicFramePr>
        <xdr:cNvPr id="2" name="Chart 1">
          <a:extLst>
            <a:ext uri="{FF2B5EF4-FFF2-40B4-BE49-F238E27FC236}">
              <a16:creationId xmlns:a16="http://schemas.microsoft.com/office/drawing/2014/main" id="{BB2C60A8-EF43-4995-947F-AEDB9BF9C1D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24</xdr:col>
      <xdr:colOff>542925</xdr:colOff>
      <xdr:row>22</xdr:row>
      <xdr:rowOff>133350</xdr:rowOff>
    </xdr:from>
    <xdr:to>
      <xdr:col>30</xdr:col>
      <xdr:colOff>485775</xdr:colOff>
      <xdr:row>37</xdr:row>
      <xdr:rowOff>161925</xdr:rowOff>
    </xdr:to>
    <xdr:graphicFrame macro="">
      <xdr:nvGraphicFramePr>
        <xdr:cNvPr id="3" name="Chart 2">
          <a:extLst>
            <a:ext uri="{FF2B5EF4-FFF2-40B4-BE49-F238E27FC236}">
              <a16:creationId xmlns:a16="http://schemas.microsoft.com/office/drawing/2014/main" id="{CC0923AF-EC49-4BE8-9955-3586B51369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24</xdr:col>
      <xdr:colOff>542925</xdr:colOff>
      <xdr:row>38</xdr:row>
      <xdr:rowOff>0</xdr:rowOff>
    </xdr:from>
    <xdr:to>
      <xdr:col>30</xdr:col>
      <xdr:colOff>485775</xdr:colOff>
      <xdr:row>53</xdr:row>
      <xdr:rowOff>28575</xdr:rowOff>
    </xdr:to>
    <xdr:graphicFrame macro="">
      <xdr:nvGraphicFramePr>
        <xdr:cNvPr id="4" name="Chart 3">
          <a:extLst>
            <a:ext uri="{FF2B5EF4-FFF2-40B4-BE49-F238E27FC236}">
              <a16:creationId xmlns:a16="http://schemas.microsoft.com/office/drawing/2014/main" id="{D8957918-6FE5-4CB1-85FB-94841BD7A6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24</xdr:col>
      <xdr:colOff>514350</xdr:colOff>
      <xdr:row>53</xdr:row>
      <xdr:rowOff>28575</xdr:rowOff>
    </xdr:from>
    <xdr:to>
      <xdr:col>30</xdr:col>
      <xdr:colOff>457200</xdr:colOff>
      <xdr:row>68</xdr:row>
      <xdr:rowOff>85725</xdr:rowOff>
    </xdr:to>
    <xdr:graphicFrame macro="">
      <xdr:nvGraphicFramePr>
        <xdr:cNvPr id="5" name="Chart 4">
          <a:extLst>
            <a:ext uri="{FF2B5EF4-FFF2-40B4-BE49-F238E27FC236}">
              <a16:creationId xmlns:a16="http://schemas.microsoft.com/office/drawing/2014/main" id="{13DCC11F-FA85-4F1F-BDE2-2650350552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25</xdr:col>
      <xdr:colOff>177800</xdr:colOff>
      <xdr:row>5</xdr:row>
      <xdr:rowOff>177800</xdr:rowOff>
    </xdr:from>
    <xdr:to>
      <xdr:col>31</xdr:col>
      <xdr:colOff>152400</xdr:colOff>
      <xdr:row>21</xdr:row>
      <xdr:rowOff>50800</xdr:rowOff>
    </xdr:to>
    <xdr:graphicFrame macro="">
      <xdr:nvGraphicFramePr>
        <xdr:cNvPr id="2" name="Chart 1">
          <a:extLst>
            <a:ext uri="{FF2B5EF4-FFF2-40B4-BE49-F238E27FC236}">
              <a16:creationId xmlns:a16="http://schemas.microsoft.com/office/drawing/2014/main" id="{CD5038C7-05A9-314C-9319-D707DE6AD6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25</xdr:col>
      <xdr:colOff>152400</xdr:colOff>
      <xdr:row>36</xdr:row>
      <xdr:rowOff>139700</xdr:rowOff>
    </xdr:from>
    <xdr:to>
      <xdr:col>31</xdr:col>
      <xdr:colOff>95250</xdr:colOff>
      <xdr:row>52</xdr:row>
      <xdr:rowOff>57150</xdr:rowOff>
    </xdr:to>
    <xdr:graphicFrame macro="">
      <xdr:nvGraphicFramePr>
        <xdr:cNvPr id="4" name="Chart 3">
          <a:extLst>
            <a:ext uri="{FF2B5EF4-FFF2-40B4-BE49-F238E27FC236}">
              <a16:creationId xmlns:a16="http://schemas.microsoft.com/office/drawing/2014/main" id="{99486705-61F5-434F-A780-BB4FEDF4771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31</xdr:col>
      <xdr:colOff>402569</xdr:colOff>
      <xdr:row>6</xdr:row>
      <xdr:rowOff>90766</xdr:rowOff>
    </xdr:from>
    <xdr:to>
      <xdr:col>45</xdr:col>
      <xdr:colOff>396968</xdr:colOff>
      <xdr:row>32</xdr:row>
      <xdr:rowOff>60790</xdr:rowOff>
    </xdr:to>
    <xdr:graphicFrame macro="">
      <xdr:nvGraphicFramePr>
        <xdr:cNvPr id="5" name="Chart 4">
          <a:extLst>
            <a:ext uri="{FF2B5EF4-FFF2-40B4-BE49-F238E27FC236}">
              <a16:creationId xmlns:a16="http://schemas.microsoft.com/office/drawing/2014/main" id="{1DB4A9EF-7985-4EC2-B37C-9ECC4F405B6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xdr:col>
      <xdr:colOff>291352</xdr:colOff>
      <xdr:row>21</xdr:row>
      <xdr:rowOff>0</xdr:rowOff>
    </xdr:from>
    <xdr:to>
      <xdr:col>31</xdr:col>
      <xdr:colOff>261190</xdr:colOff>
      <xdr:row>36</xdr:row>
      <xdr:rowOff>57056</xdr:rowOff>
    </xdr:to>
    <xdr:graphicFrame macro="">
      <xdr:nvGraphicFramePr>
        <xdr:cNvPr id="6" name="Chart 5">
          <a:extLst>
            <a:ext uri="{FF2B5EF4-FFF2-40B4-BE49-F238E27FC236}">
              <a16:creationId xmlns:a16="http://schemas.microsoft.com/office/drawing/2014/main" id="{CDA87C0E-E09A-4280-ADF0-95FE48AECC9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14</xdr:col>
      <xdr:colOff>209550</xdr:colOff>
      <xdr:row>7</xdr:row>
      <xdr:rowOff>95249</xdr:rowOff>
    </xdr:from>
    <xdr:to>
      <xdr:col>21</xdr:col>
      <xdr:colOff>611281</xdr:colOff>
      <xdr:row>23</xdr:row>
      <xdr:rowOff>75920</xdr:rowOff>
    </xdr:to>
    <xdr:graphicFrame macro="">
      <xdr:nvGraphicFramePr>
        <xdr:cNvPr id="2" name="Chart 1">
          <a:extLst>
            <a:ext uri="{FF2B5EF4-FFF2-40B4-BE49-F238E27FC236}">
              <a16:creationId xmlns:a16="http://schemas.microsoft.com/office/drawing/2014/main" id="{4361502D-808D-45C2-81DF-894F03691A0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24</xdr:col>
      <xdr:colOff>494739</xdr:colOff>
      <xdr:row>2</xdr:row>
      <xdr:rowOff>163326</xdr:rowOff>
    </xdr:from>
    <xdr:to>
      <xdr:col>32</xdr:col>
      <xdr:colOff>293034</xdr:colOff>
      <xdr:row>18</xdr:row>
      <xdr:rowOff>158564</xdr:rowOff>
    </xdr:to>
    <xdr:graphicFrame macro="">
      <xdr:nvGraphicFramePr>
        <xdr:cNvPr id="3" name="Chart 2">
          <a:extLst>
            <a:ext uri="{FF2B5EF4-FFF2-40B4-BE49-F238E27FC236}">
              <a16:creationId xmlns:a16="http://schemas.microsoft.com/office/drawing/2014/main" id="{390DF633-C0CB-460F-8CF7-12519997FF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F41"/>
  <sheetViews>
    <sheetView tabSelected="1" zoomScaleNormal="100" workbookViewId="0">
      <selection activeCell="A2" sqref="A2"/>
    </sheetView>
  </sheetViews>
  <sheetFormatPr defaultColWidth="8.81640625" defaultRowHeight="14.5"/>
  <cols>
    <col min="1" max="1" width="5.36328125" customWidth="1"/>
    <col min="2" max="2" width="24.81640625" customWidth="1"/>
    <col min="3" max="3" width="36.36328125" style="1" customWidth="1"/>
    <col min="4" max="4" width="96.36328125" customWidth="1"/>
    <col min="5" max="5" width="32" customWidth="1"/>
    <col min="6" max="6" width="93.26953125" customWidth="1"/>
  </cols>
  <sheetData>
    <row r="1" spans="2:6" ht="13.5" customHeight="1"/>
    <row r="2" spans="2:6" ht="19" customHeight="1">
      <c r="B2" s="154"/>
      <c r="C2" s="156" t="s">
        <v>969</v>
      </c>
      <c r="D2" s="156" t="s">
        <v>0</v>
      </c>
      <c r="E2" s="156" t="s">
        <v>1</v>
      </c>
      <c r="F2" s="156" t="s">
        <v>2</v>
      </c>
    </row>
    <row r="3" spans="2:6" ht="14.25" customHeight="1">
      <c r="B3" s="244" t="s">
        <v>1229</v>
      </c>
      <c r="C3" s="153" t="s">
        <v>964</v>
      </c>
      <c r="D3" s="1"/>
      <c r="E3" s="1"/>
      <c r="F3" s="1"/>
    </row>
    <row r="4" spans="2:6">
      <c r="B4" s="244"/>
      <c r="C4" s="112" t="s">
        <v>3</v>
      </c>
      <c r="D4" s="1" t="str">
        <f>DOM.ENR!B3</f>
        <v>Domestic doctorate enrolments 2000–2020</v>
      </c>
      <c r="E4" s="241" t="s">
        <v>967</v>
      </c>
      <c r="F4" s="240" t="s">
        <v>1232</v>
      </c>
    </row>
    <row r="5" spans="2:6">
      <c r="B5" s="244"/>
      <c r="C5" s="112" t="s">
        <v>5</v>
      </c>
      <c r="D5" s="1" t="str">
        <f>MAORI.ENR!B3</f>
        <v>Māori doctorate enrolments 2000–2020</v>
      </c>
      <c r="E5" s="241"/>
      <c r="F5" s="240"/>
    </row>
    <row r="6" spans="2:6">
      <c r="B6" s="244"/>
      <c r="C6" s="112" t="s">
        <v>6</v>
      </c>
      <c r="D6" s="1" t="str">
        <f>PACIFIC.ENR!B3</f>
        <v>Pacific doctorate enrolments 2000–2020</v>
      </c>
      <c r="E6" s="241"/>
      <c r="F6" s="240"/>
    </row>
    <row r="7" spans="2:6">
      <c r="B7" s="244"/>
      <c r="C7" s="112" t="s">
        <v>7</v>
      </c>
      <c r="D7" s="1" t="str">
        <f>INTERN.ENR!B3</f>
        <v>International doctorate enrolments 2000–2020</v>
      </c>
      <c r="E7" s="241"/>
      <c r="F7" s="240"/>
    </row>
    <row r="8" spans="2:6">
      <c r="B8" s="244"/>
      <c r="C8" s="153" t="s">
        <v>1227</v>
      </c>
      <c r="D8" s="1"/>
      <c r="E8" s="1"/>
    </row>
    <row r="9" spans="2:6">
      <c r="B9" s="244"/>
      <c r="C9" s="113" t="s">
        <v>8</v>
      </c>
      <c r="D9" s="1" t="str">
        <f>DOM.COM!B3</f>
        <v>First-year domestic doctorate enrolments 2000–2020</v>
      </c>
      <c r="E9" s="241" t="s">
        <v>4</v>
      </c>
      <c r="F9" s="240" t="s">
        <v>1231</v>
      </c>
    </row>
    <row r="10" spans="2:6">
      <c r="B10" s="244"/>
      <c r="C10" s="113" t="s">
        <v>9</v>
      </c>
      <c r="D10" s="1" t="str">
        <f>MAORI.COM!B3</f>
        <v>First-year Māori doctorate enrolments 2000–2020</v>
      </c>
      <c r="E10" s="241"/>
      <c r="F10" s="240"/>
    </row>
    <row r="11" spans="2:6">
      <c r="B11" s="244"/>
      <c r="C11" s="113" t="s">
        <v>10</v>
      </c>
      <c r="D11" s="1" t="str">
        <f>PACIFIC.COM!B3</f>
        <v>First-year Pacific doctorate enrolments 2000–2020</v>
      </c>
      <c r="E11" s="241"/>
      <c r="F11" s="240"/>
    </row>
    <row r="12" spans="2:6">
      <c r="B12" s="244"/>
      <c r="C12" s="113" t="s">
        <v>11</v>
      </c>
      <c r="D12" s="1" t="str">
        <f>INTERN.COM!B3</f>
        <v>First-year international doctorate enrolments 2000–2020</v>
      </c>
      <c r="E12" s="241"/>
      <c r="F12" s="240"/>
    </row>
    <row r="13" spans="2:6">
      <c r="B13" s="244"/>
      <c r="C13" s="153" t="s">
        <v>965</v>
      </c>
      <c r="D13" s="1"/>
      <c r="E13" s="1"/>
    </row>
    <row r="14" spans="2:6" ht="14.25" customHeight="1">
      <c r="B14" s="244"/>
      <c r="C14" s="117" t="s">
        <v>21</v>
      </c>
      <c r="D14" s="1" t="str">
        <f>DOM.WELL!B3</f>
        <v>Mental health service use among domestic doctorate students by enrolled year (2010–2019)</v>
      </c>
      <c r="E14" s="242" t="s">
        <v>22</v>
      </c>
      <c r="F14" s="243" t="s">
        <v>1233</v>
      </c>
    </row>
    <row r="15" spans="2:6">
      <c r="B15" s="244"/>
      <c r="C15" s="117" t="s">
        <v>23</v>
      </c>
      <c r="D15" s="1" t="str">
        <f>MAORI.WELL!B3</f>
        <v>Mental health service use among Māori doctorate students by enrolled year (2010–2019)</v>
      </c>
      <c r="E15" s="242"/>
      <c r="F15" s="243"/>
    </row>
    <row r="16" spans="2:6">
      <c r="B16" s="244"/>
      <c r="C16" s="117" t="s">
        <v>24</v>
      </c>
      <c r="D16" s="1" t="str">
        <f>PACIFIC.WELL!B3</f>
        <v>Mental health service use among Pacific doctorate students by enrolled year (2010–2019)</v>
      </c>
      <c r="E16" s="242"/>
      <c r="F16" s="243"/>
    </row>
    <row r="17" spans="2:6">
      <c r="B17" s="244"/>
      <c r="C17" s="117" t="s">
        <v>25</v>
      </c>
      <c r="D17" s="1" t="str">
        <f>INTERN.WELL!B3</f>
        <v>Mental health service use among international doctorate students by enrolled year (2010–2019)</v>
      </c>
      <c r="E17" s="242"/>
      <c r="F17" s="243"/>
    </row>
    <row r="18" spans="2:6">
      <c r="B18" s="244"/>
      <c r="C18" s="153" t="s">
        <v>968</v>
      </c>
      <c r="D18" s="1"/>
      <c r="E18" s="151"/>
      <c r="F18" s="152"/>
    </row>
    <row r="19" spans="2:6" ht="29">
      <c r="B19" s="244"/>
      <c r="C19" s="179" t="s">
        <v>970</v>
      </c>
      <c r="D19" s="1" t="str">
        <f>CENSUS_2018!B3</f>
        <v>Doctorate degree holders and doctoral students at the time of Census 2018</v>
      </c>
      <c r="E19" s="111" t="s">
        <v>1230</v>
      </c>
      <c r="F19" s="152" t="s">
        <v>1237</v>
      </c>
    </row>
    <row r="20" spans="2:6">
      <c r="D20" s="1"/>
      <c r="E20" s="136"/>
      <c r="F20" s="137"/>
    </row>
    <row r="21" spans="2:6" ht="15.5">
      <c r="B21" s="107"/>
      <c r="C21" s="156" t="s">
        <v>969</v>
      </c>
      <c r="D21" s="156" t="s">
        <v>0</v>
      </c>
      <c r="E21" s="156" t="s">
        <v>1</v>
      </c>
      <c r="F21" s="156" t="s">
        <v>2</v>
      </c>
    </row>
    <row r="22" spans="2:6">
      <c r="B22" s="239" t="s">
        <v>963</v>
      </c>
      <c r="C22" s="153" t="s">
        <v>996</v>
      </c>
      <c r="D22" s="1"/>
      <c r="E22" s="1"/>
    </row>
    <row r="23" spans="2:6" ht="14.25" customHeight="1">
      <c r="B23" s="239"/>
      <c r="C23" s="114" t="s">
        <v>12</v>
      </c>
      <c r="D23" s="1" t="str">
        <f>DOM.GRAD!B2</f>
        <v>Profile of domestic doctorate graduate cohorts and duration of doctorate studies (2000–2020)</v>
      </c>
      <c r="E23" s="242" t="s">
        <v>13</v>
      </c>
      <c r="F23" s="240" t="s">
        <v>1238</v>
      </c>
    </row>
    <row r="24" spans="2:6">
      <c r="B24" s="239"/>
      <c r="C24" s="114" t="s">
        <v>14</v>
      </c>
      <c r="D24" s="1" t="str">
        <f>INTERN.GRAD!B3</f>
        <v>Profile of international doctorate graduate cohorts and duration of doctorate studies (2000–2020)</v>
      </c>
      <c r="E24" s="242"/>
      <c r="F24" s="240"/>
    </row>
    <row r="25" spans="2:6">
      <c r="B25" s="239"/>
      <c r="C25" s="153" t="s">
        <v>1228</v>
      </c>
      <c r="D25" s="1"/>
      <c r="E25" s="110"/>
      <c r="F25" s="2"/>
    </row>
    <row r="26" spans="2:6">
      <c r="B26" s="239"/>
      <c r="C26" s="116" t="s">
        <v>18</v>
      </c>
      <c r="D26" s="109" t="str">
        <f>'DOM.GRAD.EMP'!B2</f>
        <v>Domestic doctorate graduates by completion year (2000–2020)</v>
      </c>
      <c r="E26" s="242" t="s">
        <v>19</v>
      </c>
      <c r="F26" s="240" t="s">
        <v>1239</v>
      </c>
    </row>
    <row r="27" spans="2:6">
      <c r="B27" s="239"/>
      <c r="C27" s="217" t="s">
        <v>989</v>
      </c>
      <c r="D27" s="109" t="str">
        <f>'MAORI.GRAD.EMP'!B2</f>
        <v>Māori doctorate graduates by completion year (2000–2020)</v>
      </c>
      <c r="E27" s="242"/>
      <c r="F27" s="240"/>
    </row>
    <row r="28" spans="2:6">
      <c r="B28" s="239"/>
      <c r="C28" s="217" t="s">
        <v>990</v>
      </c>
      <c r="D28" s="109" t="str">
        <f>'PACIFIC.GRAD.EMP'!B2</f>
        <v>Pacific doctorate graduates by completion year (2000–2020)</v>
      </c>
      <c r="E28" s="242"/>
      <c r="F28" s="240"/>
    </row>
    <row r="29" spans="2:6">
      <c r="B29" s="239"/>
      <c r="C29" s="217" t="s">
        <v>20</v>
      </c>
      <c r="D29" s="109" t="str">
        <f>'INTERN.GRAD.EMP'!B2</f>
        <v>International doctorate graduates by completion year (2000–2020)</v>
      </c>
      <c r="E29" s="242"/>
      <c r="F29" s="240"/>
    </row>
    <row r="30" spans="2:6">
      <c r="B30" s="239"/>
      <c r="C30" s="153" t="s">
        <v>997</v>
      </c>
      <c r="D30" s="109"/>
      <c r="E30" s="242"/>
      <c r="F30" s="240"/>
    </row>
    <row r="31" spans="2:6" s="3" customFormat="1" ht="26.5" customHeight="1">
      <c r="B31" s="239"/>
      <c r="C31" s="187" t="s">
        <v>988</v>
      </c>
      <c r="D31" s="109" t="str">
        <f>'DOM.GRAD.EMP'!B2</f>
        <v>Domestic doctorate graduates by completion year (2000–2020)</v>
      </c>
      <c r="E31" s="242"/>
      <c r="F31" s="240"/>
    </row>
    <row r="32" spans="2:6">
      <c r="B32" s="239"/>
      <c r="C32" s="187" t="s">
        <v>994</v>
      </c>
      <c r="D32" s="109" t="str">
        <f>'MAORI.GRAD.UNI.EMP'!B2</f>
        <v>Employment outcomes for Māori doctorate graduates employed by NZ universities versus other employers</v>
      </c>
      <c r="E32" s="242"/>
      <c r="F32" s="240"/>
    </row>
    <row r="33" spans="2:6">
      <c r="B33" s="239"/>
      <c r="C33" s="187" t="s">
        <v>995</v>
      </c>
      <c r="D33" s="109" t="str">
        <f>'PACIFIC.GRAD.UNI.EMP'!B2</f>
        <v>Employment outcomes for Pacific doctorate graduates employed by NZ universities versus other employers</v>
      </c>
      <c r="E33" s="242"/>
      <c r="F33" s="240"/>
    </row>
    <row r="34" spans="2:6" s="3" customFormat="1" ht="17.5" customHeight="1">
      <c r="B34" s="239"/>
      <c r="C34" s="155" t="s">
        <v>998</v>
      </c>
      <c r="D34" s="109"/>
      <c r="E34" s="109"/>
    </row>
    <row r="35" spans="2:6" ht="43.5">
      <c r="B35" s="239"/>
      <c r="C35" s="115" t="s">
        <v>15</v>
      </c>
      <c r="D35" s="108" t="s">
        <v>1253</v>
      </c>
      <c r="E35" s="111" t="s">
        <v>16</v>
      </c>
      <c r="F35" s="3" t="s">
        <v>1240</v>
      </c>
    </row>
    <row r="36" spans="2:6">
      <c r="B36" s="239"/>
      <c r="C36" s="153" t="s">
        <v>966</v>
      </c>
      <c r="D36" s="1"/>
      <c r="E36" s="110"/>
    </row>
    <row r="37" spans="2:6" ht="29">
      <c r="B37" s="239"/>
      <c r="C37" s="163" t="s">
        <v>970</v>
      </c>
      <c r="D37" s="186" t="str">
        <f>CENSUS_2018!B3</f>
        <v>Doctorate degree holders and doctoral students at the time of Census 2018</v>
      </c>
      <c r="E37" s="111" t="s">
        <v>17</v>
      </c>
      <c r="F37" s="3" t="s">
        <v>1241</v>
      </c>
    </row>
    <row r="38" spans="2:6">
      <c r="D38" s="1"/>
      <c r="E38" s="1"/>
    </row>
    <row r="39" spans="2:6">
      <c r="B39" s="213"/>
      <c r="C39" s="214" t="s">
        <v>1001</v>
      </c>
      <c r="D39" t="str">
        <f>Appendix1!B2</f>
        <v>Faculty groupings are based on enrolled subject from tertiary enrolment dataset in the IDI</v>
      </c>
    </row>
    <row r="40" spans="2:6">
      <c r="B40" s="213"/>
      <c r="C40" s="214" t="s">
        <v>1003</v>
      </c>
      <c r="D40" t="str">
        <f>Appendix2!B2</f>
        <v>Visa groupings based on visa steam and substream</v>
      </c>
    </row>
    <row r="41" spans="2:6">
      <c r="B41" s="213"/>
      <c r="C41" s="214" t="s">
        <v>1226</v>
      </c>
      <c r="D41" t="str">
        <f>'IDI disclaimer'!B3</f>
        <v>IDI disclaimer</v>
      </c>
    </row>
  </sheetData>
  <mergeCells count="12">
    <mergeCell ref="B22:B37"/>
    <mergeCell ref="F23:F24"/>
    <mergeCell ref="F26:F33"/>
    <mergeCell ref="E4:E7"/>
    <mergeCell ref="E9:E12"/>
    <mergeCell ref="E23:E24"/>
    <mergeCell ref="E26:E33"/>
    <mergeCell ref="E14:E17"/>
    <mergeCell ref="F14:F17"/>
    <mergeCell ref="F4:F7"/>
    <mergeCell ref="F9:F12"/>
    <mergeCell ref="B3:B19"/>
  </mergeCells>
  <hyperlinks>
    <hyperlink ref="C5" location="MAORI.ENR.2!A1" display="MAORI.ENR" xr:uid="{5E9D728F-5DA1-400C-A19A-CF8963A8F1A7}"/>
    <hyperlink ref="C4" location="DOM.ENR!A1" display="DOM.ENR" xr:uid="{B5E3D635-8AC0-4870-BB57-1E3E7811D55E}"/>
    <hyperlink ref="C6" location="PACIFIC.ENR!A1" display="PACIFIC.ENR" xr:uid="{66BD2E31-68EA-4CB0-AC7A-3CBDD35ED6F1}"/>
    <hyperlink ref="C7" location="INTERN.ENR!A1" display="INTERN.ENR" xr:uid="{B3812875-586D-4114-B9CD-F9B9950329EC}"/>
    <hyperlink ref="C9" location="DOM.COM!A1" display="DOM.COM" xr:uid="{FC39B628-3591-473B-9104-D583337C7B3E}"/>
    <hyperlink ref="C10" location="MAORI.COM!A1" display="MAORI.COM!A1" xr:uid="{A47F2265-F712-4D35-A779-E0AA5231B824}"/>
    <hyperlink ref="C11" location="PACIFIC.COM!A1" display="PACIFIC.COM!A1" xr:uid="{260C3159-75C6-4496-8023-7E889EE20014}"/>
    <hyperlink ref="C12" location="INTERN.COM!A1" display="INTERN.COM!A1" xr:uid="{9B73480D-7866-419E-9782-0AB0AC671983}"/>
    <hyperlink ref="C23" location="DOM.GRAD!A1" display="DOM.GRAD!A1" xr:uid="{E25E9000-A402-445E-AE94-1EBD2090B5DF}"/>
    <hyperlink ref="C24" location="INTERN.GRAD!A1" display="INTERN.GRAD!A1" xr:uid="{54BBF345-8EB9-4172-829B-7F782A54A031}"/>
    <hyperlink ref="C35" location="INTERN.GRAD.VISA!A1" display="INTERN.GRAD.VISA!A1" xr:uid="{B1C74119-CCD5-46E0-847B-3985C7F51794}"/>
    <hyperlink ref="C26" location="DOM.GRAD.EMP!A1" display="DOM.GRAD.EMP!A1" xr:uid="{E83555F9-A9C8-4185-8250-7D63B29CD99D}"/>
    <hyperlink ref="C14" location="DOM.WELL!A1" display="DOM.WELL!A1" xr:uid="{D310CA49-0908-42AC-81F2-68151B9AC38F}"/>
    <hyperlink ref="C15" location="MAORI.WELL!A1" display="MAORI.WELL!A1" xr:uid="{03159CA5-B194-47BA-BA5B-40D826C8BFB9}"/>
    <hyperlink ref="C16" location="PACIFIC.WELL!A1" display="PACIFIC.WELL!A1" xr:uid="{BB974D99-CA98-44FF-BCCB-3B42BE1D0F1C}"/>
    <hyperlink ref="C17" location="INTERN.WELL!A1" display="INTERN.WELL!A1" xr:uid="{0671CDF2-A5B5-427D-B72D-F728EECBF6A2}"/>
    <hyperlink ref="C29" location="INTERN.GRAD.EMP!A1" display="INTERN.GRAD.EMP" xr:uid="{7155BF54-0E0D-48F1-BF4A-2C11F1F9A026}"/>
    <hyperlink ref="C19" location="CENSUS_2018!A1" display="CENSUS_2018" xr:uid="{549945A4-3AEA-400B-9ABB-E688D74AFA62}"/>
    <hyperlink ref="C37" location="CENSUS_2018!A1" display="CENSUS_2018" xr:uid="{E241B0A2-5076-46BA-9C95-9C17C565442F}"/>
    <hyperlink ref="C31" location="DOM.GRAD.UNI.EMP!A1" display="DOM.GRAD.UNI.EMP" xr:uid="{14DBC77E-348F-472E-9A2E-81E61541474B}"/>
    <hyperlink ref="C27:C28" location="DOM.GRAD.EMP!A1" display="DOM.GRAD.EMP!A1" xr:uid="{24773DED-3332-4D37-BD69-981C0AB1385B}"/>
    <hyperlink ref="C27" location="MAORI.GRAD.EMP!A1" display="MAORI.GRAD.EMP" xr:uid="{754015CF-84EC-4555-9E3E-DCF998E7AB68}"/>
    <hyperlink ref="C28" location="PACIFIC.GRAD.EMP!A1" display="PACIFIC.GRAD.EMP" xr:uid="{B4CC6CAA-33FC-4182-8B0A-F3B3C1A33369}"/>
    <hyperlink ref="C32" location="MAORI.GRAD.UNI.EMP!A1" display="MAORI.GRAD.UNI.EMP" xr:uid="{1F40E538-5E65-4D9C-B957-B5DDB3A29A52}"/>
    <hyperlink ref="C33" location="PACIFIC.GRAD.UNI.EMP!A1" display="PACIFIC.GRAD.UNI.EMP" xr:uid="{6B2903D6-A95A-4AC1-9E5A-CB700C89C347}"/>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9EC298-E277-4601-BFA6-FCFBEF520BF5}">
  <sheetPr>
    <tabColor theme="0" tint="-0.14999847407452621"/>
  </sheetPr>
  <dimension ref="A1:XFD184"/>
  <sheetViews>
    <sheetView zoomScaleNormal="100" workbookViewId="0">
      <selection activeCell="M127" sqref="M127"/>
    </sheetView>
  </sheetViews>
  <sheetFormatPr defaultColWidth="9.08984375" defaultRowHeight="14.5"/>
  <cols>
    <col min="1" max="1" width="9.08984375" style="132"/>
    <col min="2" max="2" width="39.6328125" style="132" customWidth="1"/>
    <col min="3" max="3" width="7.36328125" style="132" customWidth="1"/>
    <col min="4" max="4" width="11.26953125" style="132" bestFit="1" customWidth="1"/>
    <col min="5" max="12" width="9.08984375" style="132"/>
    <col min="13" max="13" width="10.26953125" style="132" bestFit="1" customWidth="1"/>
    <col min="14" max="16384" width="9.08984375" style="132"/>
  </cols>
  <sheetData>
    <row r="1" spans="1:25 16384:16384">
      <c r="B1" s="12" t="s">
        <v>26</v>
      </c>
      <c r="C1" s="134"/>
      <c r="D1" s="134"/>
      <c r="E1" s="134"/>
      <c r="F1" s="134"/>
      <c r="G1" s="134"/>
      <c r="H1" s="134"/>
      <c r="I1" s="134"/>
      <c r="J1" s="134"/>
      <c r="K1" s="134"/>
      <c r="L1" s="134"/>
      <c r="M1" s="134"/>
      <c r="N1" s="134"/>
      <c r="O1" s="134"/>
      <c r="P1" s="134"/>
      <c r="Q1" s="134"/>
      <c r="R1" s="134"/>
      <c r="S1" s="134"/>
      <c r="T1" s="134"/>
      <c r="U1" s="134"/>
      <c r="V1" s="134"/>
      <c r="W1" s="134"/>
      <c r="X1" s="134"/>
      <c r="Y1" s="134"/>
    </row>
    <row r="2" spans="1:25 16384:16384">
      <c r="A2" s="134"/>
      <c r="B2" s="134"/>
      <c r="C2" s="134"/>
      <c r="D2" s="134"/>
      <c r="E2" s="134"/>
      <c r="F2" s="134"/>
      <c r="G2" s="134"/>
      <c r="H2" s="134"/>
      <c r="I2" s="134"/>
      <c r="J2" s="134"/>
      <c r="K2" s="134"/>
      <c r="L2" s="134"/>
      <c r="M2" s="134"/>
      <c r="N2" s="134"/>
      <c r="O2" s="134"/>
      <c r="P2" s="134"/>
      <c r="Q2" s="134"/>
      <c r="R2" s="134"/>
      <c r="S2" s="134"/>
      <c r="T2" s="134"/>
      <c r="U2" s="134"/>
      <c r="V2" s="134"/>
      <c r="W2" s="134"/>
      <c r="X2" s="134"/>
      <c r="Y2" s="134"/>
    </row>
    <row r="3" spans="1:25 16384:16384" ht="23.5">
      <c r="B3" s="6" t="s">
        <v>1044</v>
      </c>
      <c r="C3" s="134"/>
      <c r="D3" s="134"/>
      <c r="E3" s="134"/>
      <c r="F3" s="134"/>
      <c r="G3" s="134"/>
      <c r="H3" s="134"/>
      <c r="I3" s="134"/>
      <c r="J3" s="134"/>
      <c r="K3" s="134"/>
      <c r="L3" s="134"/>
      <c r="M3" s="134"/>
      <c r="N3" s="134"/>
      <c r="O3" s="134"/>
      <c r="P3" s="134"/>
      <c r="Q3" s="134"/>
      <c r="R3" s="134"/>
      <c r="S3" s="134"/>
      <c r="T3" s="134"/>
      <c r="U3" s="134"/>
      <c r="V3" s="134"/>
      <c r="W3" s="134"/>
      <c r="X3" s="134"/>
      <c r="Y3" s="134"/>
    </row>
    <row r="4" spans="1:25 16384:16384">
      <c r="B4" s="7" t="s">
        <v>1115</v>
      </c>
      <c r="C4" s="134"/>
      <c r="D4" s="134"/>
      <c r="E4" s="134"/>
      <c r="F4" s="134"/>
      <c r="G4" s="134"/>
      <c r="H4" s="134"/>
      <c r="I4" s="134"/>
      <c r="J4" s="134"/>
      <c r="K4" s="134"/>
      <c r="L4" s="134"/>
      <c r="M4" s="134"/>
      <c r="N4" s="134"/>
      <c r="O4" s="134"/>
      <c r="P4" s="134"/>
      <c r="Q4" s="134"/>
      <c r="R4" s="134"/>
      <c r="S4" s="134"/>
      <c r="T4" s="134"/>
      <c r="U4" s="134"/>
      <c r="V4" s="134"/>
      <c r="W4" s="134"/>
      <c r="X4" s="134"/>
      <c r="Y4" s="134"/>
    </row>
    <row r="5" spans="1:25 16384:16384">
      <c r="B5" s="138" t="s">
        <v>35</v>
      </c>
      <c r="C5" s="135"/>
      <c r="D5" s="135"/>
      <c r="E5" s="135"/>
      <c r="F5" s="135"/>
      <c r="G5" s="135"/>
      <c r="H5" s="135"/>
      <c r="I5" s="135"/>
      <c r="J5" s="135"/>
      <c r="K5" s="135"/>
      <c r="L5" s="135"/>
      <c r="M5" s="135"/>
      <c r="N5" s="135"/>
      <c r="O5" s="135"/>
      <c r="P5" s="135"/>
      <c r="Q5" s="135"/>
      <c r="R5" s="135"/>
      <c r="S5" s="135"/>
      <c r="T5" s="135"/>
      <c r="U5" s="135"/>
      <c r="V5" s="135"/>
      <c r="W5" s="135"/>
      <c r="X5" s="135"/>
      <c r="Y5" s="135"/>
    </row>
    <row r="6" spans="1:25 16384:16384">
      <c r="B6" s="248" t="s">
        <v>27</v>
      </c>
      <c r="C6" s="248"/>
      <c r="D6" s="249" t="s">
        <v>934</v>
      </c>
      <c r="E6" s="250"/>
      <c r="F6" s="250"/>
      <c r="G6" s="250"/>
      <c r="H6" s="250"/>
      <c r="I6" s="250"/>
      <c r="J6" s="250"/>
      <c r="K6" s="250"/>
      <c r="L6" s="250"/>
      <c r="M6" s="251"/>
      <c r="N6" s="135"/>
      <c r="O6" s="134"/>
    </row>
    <row r="7" spans="1:25 16384:16384">
      <c r="B7" s="248"/>
      <c r="C7" s="248"/>
      <c r="D7" s="37">
        <v>2010</v>
      </c>
      <c r="E7" s="37">
        <v>2011</v>
      </c>
      <c r="F7" s="37">
        <v>2012</v>
      </c>
      <c r="G7" s="37">
        <v>2013</v>
      </c>
      <c r="H7" s="37">
        <v>2014</v>
      </c>
      <c r="I7" s="37">
        <v>2015</v>
      </c>
      <c r="J7" s="37">
        <v>2016</v>
      </c>
      <c r="K7" s="37">
        <v>2017</v>
      </c>
      <c r="L7" s="37">
        <v>2018</v>
      </c>
      <c r="M7" s="37">
        <v>2019</v>
      </c>
      <c r="N7" s="135"/>
      <c r="O7" s="134"/>
    </row>
    <row r="8" spans="1:25 16384:16384">
      <c r="B8" s="15" t="s">
        <v>1011</v>
      </c>
      <c r="C8" s="16" t="s">
        <v>29</v>
      </c>
      <c r="D8" s="143">
        <v>5166</v>
      </c>
      <c r="E8" s="143">
        <v>5133</v>
      </c>
      <c r="F8" s="143">
        <v>5115</v>
      </c>
      <c r="G8" s="143">
        <v>5055</v>
      </c>
      <c r="H8" s="143">
        <v>4998</v>
      </c>
      <c r="I8" s="143">
        <v>5001</v>
      </c>
      <c r="J8" s="143">
        <v>5106</v>
      </c>
      <c r="K8" s="143">
        <v>5265</v>
      </c>
      <c r="L8" s="143">
        <v>5289</v>
      </c>
      <c r="M8" s="143">
        <v>5328</v>
      </c>
      <c r="N8" s="135"/>
      <c r="O8" s="134"/>
      <c r="XFD8" s="133">
        <f>DOM.GRAD!XFD7</f>
        <v>0</v>
      </c>
    </row>
    <row r="9" spans="1:25 16384:16384">
      <c r="B9" s="15" t="s">
        <v>1046</v>
      </c>
      <c r="C9" s="16" t="s">
        <v>29</v>
      </c>
      <c r="D9" s="143">
        <f>D23+D27</f>
        <v>483</v>
      </c>
      <c r="E9" s="143">
        <f t="shared" ref="E9:M9" si="0">E23+E27</f>
        <v>519</v>
      </c>
      <c r="F9" s="143">
        <f t="shared" si="0"/>
        <v>534</v>
      </c>
      <c r="G9" s="143">
        <f t="shared" si="0"/>
        <v>555</v>
      </c>
      <c r="H9" s="143">
        <f t="shared" si="0"/>
        <v>546</v>
      </c>
      <c r="I9" s="143">
        <f t="shared" si="0"/>
        <v>594</v>
      </c>
      <c r="J9" s="143">
        <f t="shared" si="0"/>
        <v>684</v>
      </c>
      <c r="K9" s="143">
        <f t="shared" si="0"/>
        <v>756</v>
      </c>
      <c r="L9" s="143">
        <f t="shared" si="0"/>
        <v>723</v>
      </c>
      <c r="M9" s="143">
        <f t="shared" si="0"/>
        <v>732</v>
      </c>
      <c r="N9" s="218"/>
      <c r="O9" s="134"/>
      <c r="XFD9" s="133"/>
    </row>
    <row r="10" spans="1:25 16384:16384">
      <c r="B10" s="15" t="s">
        <v>929</v>
      </c>
      <c r="C10" s="16" t="s">
        <v>29</v>
      </c>
      <c r="D10" s="143">
        <f>D24+D28</f>
        <v>111</v>
      </c>
      <c r="E10" s="143">
        <f t="shared" ref="E10:M10" si="1">E24+E28</f>
        <v>108</v>
      </c>
      <c r="F10" s="143">
        <f t="shared" si="1"/>
        <v>111</v>
      </c>
      <c r="G10" s="143">
        <f t="shared" si="1"/>
        <v>129</v>
      </c>
      <c r="H10" s="143">
        <f t="shared" si="1"/>
        <v>132</v>
      </c>
      <c r="I10" s="143">
        <f t="shared" si="1"/>
        <v>138</v>
      </c>
      <c r="J10" s="143">
        <f t="shared" si="1"/>
        <v>156</v>
      </c>
      <c r="K10" s="143">
        <f t="shared" si="1"/>
        <v>171</v>
      </c>
      <c r="L10" s="143">
        <f t="shared" si="1"/>
        <v>141</v>
      </c>
      <c r="M10" s="143">
        <f t="shared" si="1"/>
        <v>186</v>
      </c>
      <c r="N10" s="218"/>
      <c r="O10" s="134"/>
      <c r="XFD10" s="133"/>
    </row>
    <row r="11" spans="1:25 16384:16384">
      <c r="B11" s="139"/>
      <c r="C11" s="139"/>
      <c r="D11" s="139"/>
      <c r="E11" s="139"/>
      <c r="F11" s="139"/>
      <c r="G11" s="139"/>
      <c r="H11" s="139"/>
      <c r="I11" s="139"/>
      <c r="J11" s="139"/>
      <c r="K11" s="139"/>
      <c r="L11" s="139"/>
      <c r="M11" s="139"/>
      <c r="N11" s="139"/>
      <c r="O11" s="134"/>
      <c r="XFD11" s="133"/>
    </row>
    <row r="12" spans="1:25 16384:16384">
      <c r="B12" s="15" t="s">
        <v>1194</v>
      </c>
      <c r="C12" s="16"/>
      <c r="D12" s="144"/>
      <c r="E12" s="144"/>
      <c r="F12" s="144"/>
      <c r="G12" s="144"/>
      <c r="H12" s="144"/>
      <c r="I12" s="144"/>
      <c r="J12" s="144"/>
      <c r="K12" s="144"/>
      <c r="L12" s="144"/>
      <c r="M12" s="144"/>
      <c r="N12" s="135"/>
      <c r="O12" s="134"/>
      <c r="P12" s="134"/>
      <c r="Q12" s="134"/>
      <c r="R12" s="134"/>
      <c r="S12" s="134"/>
      <c r="T12" s="134"/>
      <c r="U12" s="134"/>
      <c r="V12" s="134"/>
      <c r="W12" s="134"/>
      <c r="X12" s="134"/>
      <c r="Y12" s="134"/>
    </row>
    <row r="13" spans="1:25 16384:16384">
      <c r="B13" s="140" t="s">
        <v>1196</v>
      </c>
      <c r="C13" s="16" t="s">
        <v>29</v>
      </c>
      <c r="D13" s="144">
        <v>5121</v>
      </c>
      <c r="E13" s="144">
        <v>5079</v>
      </c>
      <c r="F13" s="144">
        <v>5058</v>
      </c>
      <c r="G13" s="144">
        <v>4977</v>
      </c>
      <c r="H13" s="144">
        <v>4893</v>
      </c>
      <c r="I13" s="144">
        <v>4860</v>
      </c>
      <c r="J13" s="144">
        <v>4968</v>
      </c>
      <c r="K13" s="144">
        <v>5127</v>
      </c>
      <c r="L13" s="144">
        <v>5115</v>
      </c>
      <c r="M13" s="144">
        <v>5133</v>
      </c>
      <c r="N13" s="135"/>
      <c r="O13" s="134"/>
      <c r="P13" s="134"/>
      <c r="Q13" s="134"/>
      <c r="R13" s="134"/>
      <c r="S13" s="134"/>
      <c r="T13" s="134"/>
      <c r="U13" s="134"/>
      <c r="V13" s="134"/>
      <c r="W13" s="134"/>
      <c r="X13" s="134"/>
      <c r="Y13" s="134"/>
    </row>
    <row r="14" spans="1:25 16384:16384">
      <c r="B14" s="17" t="s">
        <v>1046</v>
      </c>
      <c r="C14" s="16" t="s">
        <v>29</v>
      </c>
      <c r="D14" s="144">
        <v>483</v>
      </c>
      <c r="E14" s="144">
        <v>513</v>
      </c>
      <c r="F14" s="144">
        <v>531</v>
      </c>
      <c r="G14" s="144">
        <v>549</v>
      </c>
      <c r="H14" s="144">
        <v>531</v>
      </c>
      <c r="I14" s="144">
        <v>585</v>
      </c>
      <c r="J14" s="144">
        <v>666</v>
      </c>
      <c r="K14" s="144">
        <v>747</v>
      </c>
      <c r="L14" s="144">
        <v>714</v>
      </c>
      <c r="M14" s="144">
        <v>720</v>
      </c>
      <c r="N14" s="134"/>
      <c r="O14" s="134"/>
      <c r="P14" s="134"/>
      <c r="Q14" s="134"/>
      <c r="R14" s="134"/>
      <c r="S14" s="134"/>
      <c r="T14" s="134"/>
      <c r="U14" s="134"/>
      <c r="V14" s="134"/>
      <c r="W14" s="134"/>
      <c r="X14" s="134"/>
      <c r="Y14" s="134"/>
    </row>
    <row r="15" spans="1:25 16384:16384" ht="15" customHeight="1">
      <c r="B15" s="17" t="s">
        <v>929</v>
      </c>
      <c r="C15" s="16" t="s">
        <v>29</v>
      </c>
      <c r="D15" s="144">
        <v>111</v>
      </c>
      <c r="E15" s="144">
        <v>108</v>
      </c>
      <c r="F15" s="144">
        <v>111</v>
      </c>
      <c r="G15" s="144">
        <v>132</v>
      </c>
      <c r="H15" s="144">
        <v>129</v>
      </c>
      <c r="I15" s="144">
        <v>132</v>
      </c>
      <c r="J15" s="144">
        <v>147</v>
      </c>
      <c r="K15" s="144">
        <v>168</v>
      </c>
      <c r="L15" s="144">
        <v>138</v>
      </c>
      <c r="M15" s="144">
        <v>183</v>
      </c>
      <c r="N15" s="134"/>
      <c r="O15" s="134"/>
      <c r="P15" s="134"/>
      <c r="Q15" s="134"/>
      <c r="R15" s="134"/>
      <c r="S15" s="134"/>
      <c r="T15" s="134"/>
      <c r="U15" s="134"/>
      <c r="V15" s="134"/>
      <c r="W15" s="134"/>
      <c r="X15" s="134"/>
      <c r="Y15" s="134"/>
    </row>
    <row r="16" spans="1:25 16384:16384" ht="15" customHeight="1">
      <c r="B16" s="15" t="s">
        <v>1195</v>
      </c>
      <c r="C16" s="16"/>
      <c r="D16" s="144"/>
      <c r="E16" s="144"/>
      <c r="F16" s="144"/>
      <c r="G16" s="144"/>
      <c r="H16" s="144"/>
      <c r="I16" s="144"/>
      <c r="J16" s="144"/>
      <c r="K16" s="144"/>
      <c r="L16" s="144"/>
      <c r="M16" s="144"/>
      <c r="N16" s="134"/>
      <c r="O16" s="134"/>
      <c r="P16" s="134"/>
      <c r="Q16" s="134"/>
      <c r="R16" s="134"/>
      <c r="S16" s="134"/>
      <c r="T16" s="134"/>
      <c r="U16" s="134"/>
      <c r="V16" s="134"/>
      <c r="W16" s="134"/>
      <c r="X16" s="134"/>
      <c r="Y16" s="134"/>
    </row>
    <row r="17" spans="2:25" ht="15" customHeight="1">
      <c r="B17" s="140" t="s">
        <v>1197</v>
      </c>
      <c r="C17" s="16" t="s">
        <v>29</v>
      </c>
      <c r="D17" s="144">
        <v>48</v>
      </c>
      <c r="E17" s="144">
        <v>57</v>
      </c>
      <c r="F17" s="144">
        <v>57</v>
      </c>
      <c r="G17" s="144">
        <v>75</v>
      </c>
      <c r="H17" s="144">
        <v>105</v>
      </c>
      <c r="I17" s="144">
        <v>141</v>
      </c>
      <c r="J17" s="144">
        <v>135</v>
      </c>
      <c r="K17" s="144">
        <v>141</v>
      </c>
      <c r="L17" s="144">
        <v>174</v>
      </c>
      <c r="M17" s="144">
        <v>198</v>
      </c>
      <c r="N17" s="134"/>
      <c r="O17" s="134"/>
      <c r="P17" s="134"/>
      <c r="Q17" s="134"/>
      <c r="R17" s="134"/>
      <c r="S17" s="134"/>
      <c r="T17" s="134"/>
      <c r="U17" s="134"/>
      <c r="V17" s="134"/>
      <c r="W17" s="134"/>
      <c r="X17" s="134"/>
      <c r="Y17" s="134"/>
    </row>
    <row r="18" spans="2:25" ht="15" customHeight="1">
      <c r="B18" s="17" t="s">
        <v>1046</v>
      </c>
      <c r="C18" s="16" t="s">
        <v>29</v>
      </c>
      <c r="D18" s="144" t="s">
        <v>927</v>
      </c>
      <c r="E18" s="144" t="s">
        <v>927</v>
      </c>
      <c r="F18" s="144" t="s">
        <v>927</v>
      </c>
      <c r="G18" s="144" t="s">
        <v>927</v>
      </c>
      <c r="H18" s="144">
        <v>12</v>
      </c>
      <c r="I18" s="144">
        <v>9</v>
      </c>
      <c r="J18" s="144">
        <v>18</v>
      </c>
      <c r="K18" s="144">
        <v>9</v>
      </c>
      <c r="L18" s="144">
        <v>12</v>
      </c>
      <c r="M18" s="144">
        <v>18</v>
      </c>
      <c r="N18" s="134"/>
      <c r="O18" s="134"/>
      <c r="P18" s="134"/>
      <c r="Q18" s="134"/>
      <c r="R18" s="134"/>
      <c r="S18" s="134"/>
      <c r="T18" s="134"/>
      <c r="U18" s="134"/>
      <c r="V18" s="134"/>
      <c r="W18" s="134"/>
      <c r="X18" s="134"/>
      <c r="Y18" s="134"/>
    </row>
    <row r="19" spans="2:25" ht="15" customHeight="1">
      <c r="B19" s="17" t="s">
        <v>929</v>
      </c>
      <c r="C19" s="16" t="s">
        <v>29</v>
      </c>
      <c r="D19" s="144" t="s">
        <v>927</v>
      </c>
      <c r="E19" s="144" t="s">
        <v>927</v>
      </c>
      <c r="F19" s="144" t="s">
        <v>927</v>
      </c>
      <c r="G19" s="144" t="s">
        <v>927</v>
      </c>
      <c r="H19" s="144" t="s">
        <v>927</v>
      </c>
      <c r="I19" s="144" t="s">
        <v>927</v>
      </c>
      <c r="J19" s="144" t="s">
        <v>927</v>
      </c>
      <c r="K19" s="144" t="s">
        <v>927</v>
      </c>
      <c r="L19" s="144">
        <v>6</v>
      </c>
      <c r="M19" s="144">
        <v>6</v>
      </c>
      <c r="N19" s="134"/>
      <c r="O19" s="134"/>
      <c r="P19" s="134"/>
      <c r="Q19" s="134"/>
      <c r="R19" s="134"/>
      <c r="S19" s="134"/>
      <c r="T19" s="134"/>
      <c r="U19" s="134"/>
      <c r="V19" s="134"/>
      <c r="W19" s="134"/>
      <c r="X19" s="134"/>
      <c r="Y19" s="134"/>
    </row>
    <row r="20" spans="2:25" ht="15" customHeight="1">
      <c r="B20" s="139"/>
      <c r="C20" s="139"/>
      <c r="D20" s="144"/>
      <c r="E20" s="144"/>
      <c r="F20" s="144"/>
      <c r="G20" s="144"/>
      <c r="H20" s="144"/>
      <c r="I20" s="144"/>
      <c r="J20" s="144"/>
      <c r="K20" s="144"/>
      <c r="L20" s="144"/>
      <c r="M20" s="144"/>
      <c r="N20" s="134"/>
      <c r="O20" s="134"/>
      <c r="P20" s="134"/>
      <c r="Q20" s="134"/>
      <c r="R20" s="134"/>
      <c r="S20" s="134"/>
      <c r="T20" s="134"/>
      <c r="U20" s="134"/>
      <c r="V20" s="134"/>
      <c r="W20" s="134"/>
      <c r="X20" s="134"/>
      <c r="Y20" s="134"/>
    </row>
    <row r="21" spans="2:25" ht="15" customHeight="1">
      <c r="B21" s="15" t="s">
        <v>1198</v>
      </c>
      <c r="C21" s="16"/>
      <c r="D21" s="144"/>
      <c r="E21" s="144"/>
      <c r="F21" s="144"/>
      <c r="G21" s="144"/>
      <c r="H21" s="144"/>
      <c r="I21" s="144"/>
      <c r="J21" s="144"/>
      <c r="K21" s="144"/>
      <c r="L21" s="144"/>
      <c r="M21" s="144"/>
      <c r="N21" s="134"/>
      <c r="O21" s="134"/>
      <c r="P21" s="134"/>
      <c r="Q21" s="134"/>
      <c r="R21" s="134"/>
      <c r="S21" s="134"/>
      <c r="T21" s="134"/>
      <c r="U21" s="134"/>
      <c r="V21" s="134"/>
      <c r="W21" s="134"/>
      <c r="X21" s="134"/>
      <c r="Y21" s="134"/>
    </row>
    <row r="22" spans="2:25" ht="15" customHeight="1">
      <c r="B22" s="140" t="s">
        <v>1199</v>
      </c>
      <c r="C22" s="16" t="s">
        <v>29</v>
      </c>
      <c r="D22" s="144">
        <v>2784</v>
      </c>
      <c r="E22" s="144">
        <v>2796</v>
      </c>
      <c r="F22" s="144">
        <v>2802</v>
      </c>
      <c r="G22" s="144">
        <v>2817</v>
      </c>
      <c r="H22" s="144">
        <v>2820</v>
      </c>
      <c r="I22" s="144">
        <v>2841</v>
      </c>
      <c r="J22" s="144">
        <v>2943</v>
      </c>
      <c r="K22" s="144">
        <v>3072</v>
      </c>
      <c r="L22" s="144">
        <v>3099</v>
      </c>
      <c r="M22" s="144">
        <v>3153</v>
      </c>
      <c r="N22" s="134"/>
      <c r="O22" s="134"/>
      <c r="P22" s="134"/>
      <c r="Q22" s="134"/>
      <c r="R22" s="134"/>
      <c r="S22" s="134"/>
      <c r="T22" s="134"/>
      <c r="U22" s="134"/>
      <c r="V22" s="134"/>
      <c r="W22" s="134"/>
      <c r="X22" s="134"/>
      <c r="Y22" s="134"/>
    </row>
    <row r="23" spans="2:25" ht="15" customHeight="1">
      <c r="B23" s="17" t="s">
        <v>1046</v>
      </c>
      <c r="C23" s="16" t="s">
        <v>29</v>
      </c>
      <c r="D23" s="144">
        <v>333</v>
      </c>
      <c r="E23" s="144">
        <v>336</v>
      </c>
      <c r="F23" s="144">
        <v>354</v>
      </c>
      <c r="G23" s="144">
        <v>339</v>
      </c>
      <c r="H23" s="144">
        <v>336</v>
      </c>
      <c r="I23" s="144">
        <v>372</v>
      </c>
      <c r="J23" s="144">
        <v>441</v>
      </c>
      <c r="K23" s="144">
        <v>498</v>
      </c>
      <c r="L23" s="144">
        <v>474</v>
      </c>
      <c r="M23" s="144">
        <v>489</v>
      </c>
      <c r="N23" s="218"/>
      <c r="O23" s="134"/>
      <c r="P23" s="134"/>
      <c r="Q23" s="134"/>
      <c r="R23" s="134"/>
      <c r="S23" s="134"/>
      <c r="T23" s="134"/>
      <c r="U23" s="134"/>
      <c r="V23" s="134"/>
      <c r="W23" s="134"/>
      <c r="X23" s="134"/>
      <c r="Y23" s="134"/>
    </row>
    <row r="24" spans="2:25" ht="15" customHeight="1">
      <c r="B24" s="17" t="s">
        <v>929</v>
      </c>
      <c r="C24" s="16" t="s">
        <v>29</v>
      </c>
      <c r="D24" s="144">
        <v>72</v>
      </c>
      <c r="E24" s="144">
        <v>66</v>
      </c>
      <c r="F24" s="144">
        <v>69</v>
      </c>
      <c r="G24" s="144">
        <v>66</v>
      </c>
      <c r="H24" s="144">
        <v>72</v>
      </c>
      <c r="I24" s="144">
        <v>84</v>
      </c>
      <c r="J24" s="144">
        <v>99</v>
      </c>
      <c r="K24" s="144">
        <v>105</v>
      </c>
      <c r="L24" s="144">
        <v>84</v>
      </c>
      <c r="M24" s="144">
        <v>120</v>
      </c>
      <c r="N24" s="218"/>
      <c r="O24" s="134"/>
      <c r="P24" s="134"/>
      <c r="Q24" s="134"/>
      <c r="R24" s="134"/>
      <c r="S24" s="134"/>
      <c r="T24" s="134"/>
      <c r="U24" s="134"/>
      <c r="V24" s="134"/>
      <c r="W24" s="134"/>
      <c r="X24" s="134"/>
      <c r="Y24" s="134"/>
    </row>
    <row r="25" spans="2:25" ht="15" customHeight="1">
      <c r="B25" s="15" t="s">
        <v>1200</v>
      </c>
      <c r="C25" s="16"/>
      <c r="D25" s="145"/>
      <c r="E25" s="145"/>
      <c r="F25" s="145"/>
      <c r="G25" s="145"/>
      <c r="H25" s="145"/>
      <c r="I25" s="145"/>
      <c r="J25" s="145"/>
      <c r="K25" s="145"/>
      <c r="L25" s="145"/>
      <c r="M25" s="145"/>
      <c r="N25" s="218"/>
      <c r="O25" s="134"/>
      <c r="P25" s="134"/>
      <c r="Q25" s="134"/>
      <c r="R25" s="134"/>
      <c r="S25" s="134"/>
      <c r="T25" s="134"/>
      <c r="U25" s="134"/>
      <c r="V25" s="134"/>
      <c r="W25" s="134"/>
      <c r="X25" s="134"/>
      <c r="Y25" s="134"/>
    </row>
    <row r="26" spans="2:25" ht="15" customHeight="1">
      <c r="B26" s="140" t="s">
        <v>1201</v>
      </c>
      <c r="C26" s="16" t="s">
        <v>29</v>
      </c>
      <c r="D26" s="144">
        <v>2382</v>
      </c>
      <c r="E26" s="144">
        <v>2337</v>
      </c>
      <c r="F26" s="144">
        <v>2313</v>
      </c>
      <c r="G26" s="144">
        <v>2238</v>
      </c>
      <c r="H26" s="144">
        <v>2178</v>
      </c>
      <c r="I26" s="144">
        <v>2160</v>
      </c>
      <c r="J26" s="144">
        <v>2166</v>
      </c>
      <c r="K26" s="144">
        <v>2193</v>
      </c>
      <c r="L26" s="144">
        <v>2193</v>
      </c>
      <c r="M26" s="144">
        <v>2163</v>
      </c>
      <c r="N26" s="134"/>
      <c r="O26" s="134"/>
      <c r="P26" s="134"/>
      <c r="Q26" s="134"/>
      <c r="R26" s="134"/>
      <c r="S26" s="134"/>
      <c r="T26" s="134"/>
      <c r="U26" s="134"/>
      <c r="V26" s="134"/>
      <c r="W26" s="134"/>
      <c r="X26" s="134"/>
      <c r="Y26" s="134"/>
    </row>
    <row r="27" spans="2:25" ht="15" customHeight="1">
      <c r="B27" s="17" t="s">
        <v>1046</v>
      </c>
      <c r="C27" s="16" t="s">
        <v>29</v>
      </c>
      <c r="D27" s="144">
        <v>150</v>
      </c>
      <c r="E27" s="144">
        <v>183</v>
      </c>
      <c r="F27" s="144">
        <v>180</v>
      </c>
      <c r="G27" s="144">
        <v>216</v>
      </c>
      <c r="H27" s="144">
        <v>210</v>
      </c>
      <c r="I27" s="144">
        <v>222</v>
      </c>
      <c r="J27" s="144">
        <v>243</v>
      </c>
      <c r="K27" s="144">
        <v>258</v>
      </c>
      <c r="L27" s="144">
        <v>249</v>
      </c>
      <c r="M27" s="144">
        <v>243</v>
      </c>
      <c r="N27" s="218"/>
      <c r="O27" s="134"/>
      <c r="P27" s="134"/>
      <c r="Q27" s="134"/>
      <c r="R27" s="134"/>
      <c r="S27" s="134"/>
      <c r="T27" s="134"/>
      <c r="U27" s="134"/>
      <c r="V27" s="134"/>
      <c r="W27" s="134"/>
      <c r="X27" s="134"/>
      <c r="Y27" s="134"/>
    </row>
    <row r="28" spans="2:25" ht="15" customHeight="1">
      <c r="B28" s="17" t="s">
        <v>929</v>
      </c>
      <c r="C28" s="16" t="s">
        <v>29</v>
      </c>
      <c r="D28" s="144">
        <v>39</v>
      </c>
      <c r="E28" s="144">
        <v>42</v>
      </c>
      <c r="F28" s="144">
        <v>42</v>
      </c>
      <c r="G28" s="144">
        <v>63</v>
      </c>
      <c r="H28" s="144">
        <v>60</v>
      </c>
      <c r="I28" s="144">
        <v>54</v>
      </c>
      <c r="J28" s="144">
        <v>57</v>
      </c>
      <c r="K28" s="144">
        <v>66</v>
      </c>
      <c r="L28" s="144">
        <v>57</v>
      </c>
      <c r="M28" s="144">
        <v>66</v>
      </c>
      <c r="N28" s="218"/>
      <c r="O28" s="134"/>
      <c r="P28" s="134"/>
      <c r="Q28" s="134"/>
      <c r="R28" s="134"/>
      <c r="S28" s="134"/>
      <c r="T28" s="134"/>
      <c r="U28" s="134"/>
      <c r="V28" s="134"/>
      <c r="W28" s="134"/>
      <c r="X28" s="134"/>
      <c r="Y28" s="134"/>
    </row>
    <row r="29" spans="2:25" ht="15" customHeight="1">
      <c r="D29" s="144"/>
      <c r="E29" s="144"/>
      <c r="F29" s="144"/>
      <c r="G29" s="144"/>
      <c r="H29" s="144"/>
      <c r="I29" s="144"/>
      <c r="J29" s="144"/>
      <c r="K29" s="144"/>
      <c r="L29" s="144"/>
      <c r="M29" s="144"/>
      <c r="N29" s="218"/>
      <c r="O29" s="134"/>
      <c r="P29" s="134"/>
      <c r="Q29" s="134"/>
      <c r="R29" s="134"/>
      <c r="S29" s="134"/>
      <c r="T29" s="134"/>
      <c r="U29" s="134"/>
      <c r="V29" s="134"/>
      <c r="W29" s="134"/>
      <c r="X29" s="134"/>
      <c r="Y29" s="134"/>
    </row>
    <row r="30" spans="2:25" ht="15" customHeight="1">
      <c r="B30" s="15" t="s">
        <v>1047</v>
      </c>
      <c r="C30" s="16"/>
      <c r="D30" s="144"/>
      <c r="E30" s="144"/>
      <c r="F30" s="144"/>
      <c r="G30" s="144"/>
      <c r="H30" s="144"/>
      <c r="I30" s="144"/>
      <c r="J30" s="144"/>
      <c r="K30" s="144"/>
      <c r="L30" s="144"/>
      <c r="M30" s="144"/>
    </row>
    <row r="31" spans="2:25" ht="15" customHeight="1">
      <c r="B31" s="140" t="s">
        <v>930</v>
      </c>
      <c r="C31" s="16" t="s">
        <v>29</v>
      </c>
      <c r="D31" s="144">
        <v>450</v>
      </c>
      <c r="E31" s="144">
        <v>453</v>
      </c>
      <c r="F31" s="144">
        <v>450</v>
      </c>
      <c r="G31" s="144">
        <v>483</v>
      </c>
      <c r="H31" s="144">
        <v>483</v>
      </c>
      <c r="I31" s="144">
        <v>519</v>
      </c>
      <c r="J31" s="144">
        <v>531</v>
      </c>
      <c r="K31" s="144">
        <v>588</v>
      </c>
      <c r="L31" s="144">
        <v>633</v>
      </c>
      <c r="M31" s="144">
        <v>666</v>
      </c>
    </row>
    <row r="32" spans="2:25" ht="15" customHeight="1">
      <c r="B32" s="17" t="s">
        <v>1046</v>
      </c>
      <c r="C32" s="16" t="s">
        <v>29</v>
      </c>
      <c r="D32" s="144">
        <v>39</v>
      </c>
      <c r="E32" s="144">
        <v>39</v>
      </c>
      <c r="F32" s="144">
        <v>54</v>
      </c>
      <c r="G32" s="144">
        <v>51</v>
      </c>
      <c r="H32" s="144">
        <v>54</v>
      </c>
      <c r="I32" s="144">
        <v>57</v>
      </c>
      <c r="J32" s="144">
        <v>66</v>
      </c>
      <c r="K32" s="144">
        <v>66</v>
      </c>
      <c r="L32" s="144">
        <v>72</v>
      </c>
      <c r="M32" s="144">
        <v>81</v>
      </c>
    </row>
    <row r="33" spans="2:25" ht="15" customHeight="1">
      <c r="B33" s="17" t="s">
        <v>929</v>
      </c>
      <c r="C33" s="16" t="s">
        <v>29</v>
      </c>
      <c r="D33" s="144">
        <v>9</v>
      </c>
      <c r="E33" s="144">
        <v>18</v>
      </c>
      <c r="F33" s="144">
        <v>12</v>
      </c>
      <c r="G33" s="144">
        <v>18</v>
      </c>
      <c r="H33" s="144">
        <v>21</v>
      </c>
      <c r="I33" s="144">
        <v>21</v>
      </c>
      <c r="J33" s="144">
        <v>21</v>
      </c>
      <c r="K33" s="144">
        <v>21</v>
      </c>
      <c r="L33" s="144">
        <v>21</v>
      </c>
      <c r="M33" s="144">
        <v>30</v>
      </c>
    </row>
    <row r="34" spans="2:25" ht="15" customHeight="1">
      <c r="B34" s="15" t="s">
        <v>1048</v>
      </c>
      <c r="C34" s="16"/>
      <c r="D34" s="144"/>
      <c r="E34" s="144"/>
      <c r="F34" s="144"/>
      <c r="G34" s="144"/>
      <c r="H34" s="144"/>
      <c r="I34" s="144"/>
      <c r="J34" s="144"/>
      <c r="K34" s="144"/>
      <c r="L34" s="144"/>
      <c r="M34" s="144"/>
    </row>
    <row r="35" spans="2:25" ht="15" customHeight="1">
      <c r="B35" s="140" t="s">
        <v>930</v>
      </c>
      <c r="C35" s="16" t="s">
        <v>29</v>
      </c>
      <c r="D35" s="144">
        <v>141</v>
      </c>
      <c r="E35" s="144">
        <v>153</v>
      </c>
      <c r="F35" s="144">
        <v>159</v>
      </c>
      <c r="G35" s="144">
        <v>156</v>
      </c>
      <c r="H35" s="144">
        <v>159</v>
      </c>
      <c r="I35" s="144">
        <v>159</v>
      </c>
      <c r="J35" s="144">
        <v>171</v>
      </c>
      <c r="K35" s="144">
        <v>186</v>
      </c>
      <c r="L35" s="144">
        <v>198</v>
      </c>
      <c r="M35" s="144">
        <v>210</v>
      </c>
    </row>
    <row r="36" spans="2:25" ht="15" customHeight="1">
      <c r="B36" s="17" t="s">
        <v>1046</v>
      </c>
      <c r="C36" s="16" t="s">
        <v>29</v>
      </c>
      <c r="D36" s="144" t="s">
        <v>927</v>
      </c>
      <c r="E36" s="144">
        <v>6</v>
      </c>
      <c r="F36" s="144">
        <v>9</v>
      </c>
      <c r="G36" s="144">
        <v>6</v>
      </c>
      <c r="H36" s="144" t="s">
        <v>927</v>
      </c>
      <c r="I36" s="144">
        <v>12</v>
      </c>
      <c r="J36" s="144">
        <v>15</v>
      </c>
      <c r="K36" s="144">
        <v>18</v>
      </c>
      <c r="L36" s="144">
        <v>18</v>
      </c>
      <c r="M36" s="144">
        <v>15</v>
      </c>
    </row>
    <row r="37" spans="2:25" ht="15" customHeight="1">
      <c r="B37" s="17" t="s">
        <v>929</v>
      </c>
      <c r="C37" s="16" t="s">
        <v>29</v>
      </c>
      <c r="D37" s="144" t="s">
        <v>927</v>
      </c>
      <c r="E37" s="144" t="s">
        <v>927</v>
      </c>
      <c r="F37" s="144" t="s">
        <v>927</v>
      </c>
      <c r="G37" s="144" t="s">
        <v>927</v>
      </c>
      <c r="H37" s="144" t="s">
        <v>927</v>
      </c>
      <c r="I37" s="144">
        <v>6</v>
      </c>
      <c r="J37" s="144">
        <v>6</v>
      </c>
      <c r="K37" s="144">
        <v>6</v>
      </c>
      <c r="L37" s="144">
        <v>6</v>
      </c>
      <c r="M37" s="144">
        <v>6</v>
      </c>
    </row>
    <row r="38" spans="2:25" ht="15" customHeight="1">
      <c r="B38" s="15" t="s">
        <v>1202</v>
      </c>
      <c r="C38" s="16"/>
      <c r="D38" s="144"/>
      <c r="E38" s="144"/>
      <c r="F38" s="144"/>
      <c r="G38" s="144"/>
      <c r="H38" s="144"/>
      <c r="I38" s="144"/>
      <c r="J38" s="144"/>
      <c r="K38" s="144"/>
      <c r="L38" s="144"/>
      <c r="M38" s="144"/>
    </row>
    <row r="39" spans="2:25" ht="15" customHeight="1">
      <c r="B39" s="140" t="s">
        <v>930</v>
      </c>
      <c r="C39" s="16" t="s">
        <v>29</v>
      </c>
      <c r="D39" s="144">
        <v>3195</v>
      </c>
      <c r="E39" s="144">
        <v>3177</v>
      </c>
      <c r="F39" s="144">
        <v>3213</v>
      </c>
      <c r="G39" s="144">
        <v>3192</v>
      </c>
      <c r="H39" s="144">
        <v>3162</v>
      </c>
      <c r="I39" s="144">
        <v>3114</v>
      </c>
      <c r="J39" s="144">
        <v>3189</v>
      </c>
      <c r="K39" s="144">
        <v>3195</v>
      </c>
      <c r="L39" s="144">
        <v>3135</v>
      </c>
      <c r="M39" s="144">
        <v>3105</v>
      </c>
    </row>
    <row r="40" spans="2:25" ht="15" customHeight="1">
      <c r="B40" s="17" t="s">
        <v>1046</v>
      </c>
      <c r="C40" s="16" t="s">
        <v>29</v>
      </c>
      <c r="D40" s="144">
        <v>378</v>
      </c>
      <c r="E40" s="144">
        <v>393</v>
      </c>
      <c r="F40" s="144">
        <v>396</v>
      </c>
      <c r="G40" s="144">
        <v>426</v>
      </c>
      <c r="H40" s="144">
        <v>417</v>
      </c>
      <c r="I40" s="144">
        <v>447</v>
      </c>
      <c r="J40" s="144">
        <v>507</v>
      </c>
      <c r="K40" s="144">
        <v>573</v>
      </c>
      <c r="L40" s="144">
        <v>528</v>
      </c>
      <c r="M40" s="144">
        <v>531</v>
      </c>
    </row>
    <row r="41" spans="2:25" ht="15" customHeight="1">
      <c r="B41" s="17" t="s">
        <v>929</v>
      </c>
      <c r="C41" s="16" t="s">
        <v>29</v>
      </c>
      <c r="D41" s="144">
        <v>78</v>
      </c>
      <c r="E41" s="144">
        <v>72</v>
      </c>
      <c r="F41" s="144">
        <v>72</v>
      </c>
      <c r="G41" s="144">
        <v>87</v>
      </c>
      <c r="H41" s="144">
        <v>84</v>
      </c>
      <c r="I41" s="144">
        <v>87</v>
      </c>
      <c r="J41" s="144">
        <v>99</v>
      </c>
      <c r="K41" s="144">
        <v>117</v>
      </c>
      <c r="L41" s="144">
        <v>84</v>
      </c>
      <c r="M41" s="144">
        <v>126</v>
      </c>
    </row>
    <row r="42" spans="2:25" ht="15" customHeight="1">
      <c r="B42" s="15" t="s">
        <v>1049</v>
      </c>
      <c r="C42" s="16"/>
      <c r="D42" s="144"/>
      <c r="E42" s="144"/>
      <c r="F42" s="144"/>
      <c r="G42" s="144"/>
      <c r="H42" s="144"/>
      <c r="I42" s="144"/>
      <c r="J42" s="144"/>
      <c r="K42" s="144"/>
      <c r="L42" s="144"/>
      <c r="M42" s="144"/>
    </row>
    <row r="43" spans="2:25" ht="15" customHeight="1">
      <c r="B43" s="140" t="s">
        <v>930</v>
      </c>
      <c r="C43" s="16" t="s">
        <v>29</v>
      </c>
      <c r="D43" s="144">
        <v>963</v>
      </c>
      <c r="E43" s="144">
        <v>939</v>
      </c>
      <c r="F43" s="144">
        <v>930</v>
      </c>
      <c r="G43" s="144">
        <v>885</v>
      </c>
      <c r="H43" s="144">
        <v>837</v>
      </c>
      <c r="I43" s="144">
        <v>834</v>
      </c>
      <c r="J43" s="144">
        <v>807</v>
      </c>
      <c r="K43" s="144">
        <v>849</v>
      </c>
      <c r="L43" s="144">
        <v>882</v>
      </c>
      <c r="M43" s="144">
        <v>894</v>
      </c>
    </row>
    <row r="44" spans="2:25" ht="15" customHeight="1">
      <c r="B44" s="17" t="s">
        <v>1046</v>
      </c>
      <c r="C44" s="16" t="s">
        <v>29</v>
      </c>
      <c r="D44" s="144">
        <v>33</v>
      </c>
      <c r="E44" s="144">
        <v>39</v>
      </c>
      <c r="F44" s="144">
        <v>39</v>
      </c>
      <c r="G44" s="144">
        <v>36</v>
      </c>
      <c r="H44" s="144">
        <v>36</v>
      </c>
      <c r="I44" s="144">
        <v>42</v>
      </c>
      <c r="J44" s="144">
        <v>45</v>
      </c>
      <c r="K44" s="144">
        <v>48</v>
      </c>
      <c r="L44" s="144">
        <v>60</v>
      </c>
      <c r="M44" s="144">
        <v>57</v>
      </c>
    </row>
    <row r="45" spans="2:25" ht="15" customHeight="1">
      <c r="B45" s="17" t="s">
        <v>929</v>
      </c>
      <c r="C45" s="16" t="s">
        <v>29</v>
      </c>
      <c r="D45" s="144">
        <v>15</v>
      </c>
      <c r="E45" s="144">
        <v>9</v>
      </c>
      <c r="F45" s="144">
        <v>12</v>
      </c>
      <c r="G45" s="144">
        <v>18</v>
      </c>
      <c r="H45" s="144">
        <v>15</v>
      </c>
      <c r="I45" s="144">
        <v>15</v>
      </c>
      <c r="J45" s="144">
        <v>18</v>
      </c>
      <c r="K45" s="144">
        <v>18</v>
      </c>
      <c r="L45" s="144">
        <v>21</v>
      </c>
      <c r="M45" s="144">
        <v>15</v>
      </c>
      <c r="O45" s="134"/>
      <c r="P45" s="134"/>
      <c r="Q45" s="134"/>
      <c r="R45" s="134"/>
      <c r="S45" s="134"/>
      <c r="T45" s="134"/>
      <c r="U45" s="134"/>
      <c r="V45" s="134"/>
      <c r="W45" s="134"/>
      <c r="X45" s="134"/>
      <c r="Y45" s="134"/>
    </row>
    <row r="46" spans="2:25" ht="15" customHeight="1">
      <c r="B46" s="15" t="s">
        <v>1050</v>
      </c>
      <c r="C46" s="16"/>
      <c r="D46" s="144"/>
      <c r="E46" s="144"/>
      <c r="F46" s="144"/>
      <c r="G46" s="144"/>
      <c r="H46" s="144"/>
      <c r="I46" s="144"/>
      <c r="J46" s="144"/>
      <c r="K46" s="144"/>
      <c r="L46" s="144"/>
      <c r="M46" s="144"/>
      <c r="O46" s="134"/>
      <c r="P46" s="134"/>
      <c r="Q46" s="134"/>
      <c r="R46" s="134"/>
      <c r="S46" s="134"/>
      <c r="T46" s="134"/>
      <c r="U46" s="134"/>
      <c r="V46" s="134"/>
      <c r="W46" s="134"/>
      <c r="X46" s="134"/>
      <c r="Y46" s="134"/>
    </row>
    <row r="47" spans="2:25" ht="15" customHeight="1">
      <c r="B47" s="140" t="s">
        <v>930</v>
      </c>
      <c r="C47" s="16" t="s">
        <v>29</v>
      </c>
      <c r="D47" s="144">
        <v>417</v>
      </c>
      <c r="E47" s="144">
        <v>417</v>
      </c>
      <c r="F47" s="144">
        <v>363</v>
      </c>
      <c r="G47" s="144">
        <v>336</v>
      </c>
      <c r="H47" s="144">
        <v>357</v>
      </c>
      <c r="I47" s="144">
        <v>378</v>
      </c>
      <c r="J47" s="144">
        <v>411</v>
      </c>
      <c r="K47" s="144">
        <v>450</v>
      </c>
      <c r="L47" s="144">
        <v>444</v>
      </c>
      <c r="M47" s="144">
        <v>456</v>
      </c>
      <c r="O47" s="134"/>
      <c r="P47" s="134"/>
      <c r="Q47" s="134"/>
      <c r="R47" s="134"/>
      <c r="S47" s="134"/>
      <c r="T47" s="134"/>
      <c r="U47" s="134"/>
      <c r="V47" s="134"/>
      <c r="W47" s="134"/>
      <c r="X47" s="134"/>
      <c r="Y47" s="134"/>
    </row>
    <row r="48" spans="2:25" ht="15" customHeight="1">
      <c r="B48" s="17" t="s">
        <v>1046</v>
      </c>
      <c r="C48" s="16" t="s">
        <v>29</v>
      </c>
      <c r="D48" s="144">
        <v>33</v>
      </c>
      <c r="E48" s="144">
        <v>36</v>
      </c>
      <c r="F48" s="144">
        <v>36</v>
      </c>
      <c r="G48" s="144">
        <v>30</v>
      </c>
      <c r="H48" s="144">
        <v>33</v>
      </c>
      <c r="I48" s="144">
        <v>36</v>
      </c>
      <c r="J48" s="144">
        <v>45</v>
      </c>
      <c r="K48" s="144">
        <v>48</v>
      </c>
      <c r="L48" s="144">
        <v>48</v>
      </c>
      <c r="M48" s="144">
        <v>54</v>
      </c>
      <c r="O48" s="134"/>
      <c r="P48" s="134"/>
      <c r="Q48" s="134"/>
      <c r="R48" s="134"/>
      <c r="S48" s="134"/>
      <c r="T48" s="134"/>
      <c r="U48" s="134"/>
      <c r="V48" s="134"/>
      <c r="W48" s="134"/>
      <c r="X48" s="134"/>
      <c r="Y48" s="134"/>
    </row>
    <row r="49" spans="2:25" ht="15" customHeight="1">
      <c r="B49" s="17" t="s">
        <v>929</v>
      </c>
      <c r="C49" s="16" t="s">
        <v>29</v>
      </c>
      <c r="D49" s="144">
        <v>12</v>
      </c>
      <c r="E49" s="144">
        <v>9</v>
      </c>
      <c r="F49" s="144">
        <v>9</v>
      </c>
      <c r="G49" s="144">
        <v>9</v>
      </c>
      <c r="H49" s="144">
        <v>9</v>
      </c>
      <c r="I49" s="144">
        <v>12</v>
      </c>
      <c r="J49" s="144">
        <v>9</v>
      </c>
      <c r="K49" s="144">
        <v>9</v>
      </c>
      <c r="L49" s="144">
        <v>9</v>
      </c>
      <c r="M49" s="144">
        <v>15</v>
      </c>
      <c r="O49" s="134"/>
      <c r="P49" s="134"/>
      <c r="Q49" s="134"/>
      <c r="R49" s="134"/>
      <c r="S49" s="134"/>
      <c r="T49" s="134"/>
      <c r="U49" s="134"/>
      <c r="V49" s="134"/>
      <c r="W49" s="134"/>
      <c r="X49" s="134"/>
      <c r="Y49" s="134"/>
    </row>
    <row r="50" spans="2:25" ht="15" customHeight="1">
      <c r="B50" s="225"/>
      <c r="C50" s="225"/>
      <c r="D50" s="144"/>
      <c r="E50" s="144"/>
      <c r="F50" s="144"/>
      <c r="G50" s="144"/>
      <c r="H50" s="144"/>
      <c r="I50" s="144"/>
      <c r="J50" s="144"/>
      <c r="K50" s="144"/>
      <c r="L50" s="144"/>
      <c r="M50" s="144"/>
      <c r="O50" s="134"/>
      <c r="P50" s="134"/>
      <c r="Q50" s="134"/>
      <c r="R50" s="134"/>
      <c r="S50" s="134"/>
      <c r="T50" s="134"/>
      <c r="U50" s="134"/>
      <c r="V50" s="134"/>
      <c r="W50" s="134"/>
      <c r="X50" s="134"/>
      <c r="Y50" s="134"/>
    </row>
    <row r="51" spans="2:25" ht="15" customHeight="1">
      <c r="B51" s="229" t="s">
        <v>1051</v>
      </c>
      <c r="D51" s="144"/>
      <c r="E51" s="144"/>
      <c r="F51" s="144"/>
      <c r="G51" s="144"/>
      <c r="H51" s="144"/>
      <c r="I51" s="144"/>
      <c r="J51" s="144"/>
      <c r="K51" s="144"/>
      <c r="L51" s="144"/>
      <c r="M51" s="144"/>
      <c r="O51" s="134"/>
      <c r="P51" s="134"/>
      <c r="Q51" s="134"/>
      <c r="R51" s="134"/>
      <c r="S51" s="134"/>
      <c r="T51" s="134"/>
      <c r="U51" s="134"/>
      <c r="V51" s="134"/>
      <c r="W51" s="134"/>
      <c r="X51" s="134"/>
      <c r="Y51" s="134"/>
    </row>
    <row r="52" spans="2:25" ht="15" customHeight="1">
      <c r="B52" s="15" t="s">
        <v>931</v>
      </c>
      <c r="C52" s="16"/>
      <c r="D52" s="144"/>
      <c r="E52" s="144"/>
      <c r="F52" s="144"/>
      <c r="G52" s="144"/>
      <c r="H52" s="144"/>
      <c r="I52" s="144"/>
      <c r="J52" s="144"/>
      <c r="K52" s="144"/>
      <c r="L52" s="144"/>
      <c r="M52" s="144"/>
      <c r="O52" s="134"/>
      <c r="P52" s="134"/>
      <c r="Q52" s="134"/>
      <c r="R52" s="134"/>
      <c r="S52" s="134"/>
      <c r="T52" s="134"/>
      <c r="U52" s="134"/>
      <c r="V52" s="134"/>
      <c r="W52" s="134"/>
      <c r="X52" s="134"/>
      <c r="Y52" s="134"/>
    </row>
    <row r="53" spans="2:25" ht="15" customHeight="1">
      <c r="B53" s="140" t="s">
        <v>930</v>
      </c>
      <c r="C53" s="16" t="s">
        <v>29</v>
      </c>
      <c r="D53" s="144">
        <v>408</v>
      </c>
      <c r="E53" s="144">
        <v>384</v>
      </c>
      <c r="F53" s="144">
        <v>381</v>
      </c>
      <c r="G53" s="144">
        <v>363</v>
      </c>
      <c r="H53" s="144">
        <v>375</v>
      </c>
      <c r="I53" s="144">
        <v>399</v>
      </c>
      <c r="J53" s="144">
        <v>372</v>
      </c>
      <c r="K53" s="144">
        <v>369</v>
      </c>
      <c r="L53" s="144">
        <v>393</v>
      </c>
      <c r="M53" s="144">
        <v>369</v>
      </c>
      <c r="O53" s="134"/>
      <c r="P53" s="134"/>
      <c r="Q53" s="134"/>
      <c r="R53" s="134"/>
      <c r="S53" s="134"/>
      <c r="T53" s="134"/>
      <c r="U53" s="134"/>
      <c r="V53" s="134"/>
      <c r="W53" s="134"/>
      <c r="X53" s="134"/>
      <c r="Y53" s="134"/>
    </row>
    <row r="54" spans="2:25" ht="15" customHeight="1">
      <c r="B54" s="17" t="s">
        <v>1046</v>
      </c>
      <c r="C54" s="16" t="s">
        <v>29</v>
      </c>
      <c r="D54" s="144">
        <v>24</v>
      </c>
      <c r="E54" s="144">
        <v>18</v>
      </c>
      <c r="F54" s="144">
        <v>18</v>
      </c>
      <c r="G54" s="144">
        <v>15</v>
      </c>
      <c r="H54" s="144">
        <v>30</v>
      </c>
      <c r="I54" s="144">
        <v>30</v>
      </c>
      <c r="J54" s="144">
        <v>30</v>
      </c>
      <c r="K54" s="144">
        <v>36</v>
      </c>
      <c r="L54" s="144">
        <v>45</v>
      </c>
      <c r="M54" s="144">
        <v>48</v>
      </c>
      <c r="O54" s="134"/>
      <c r="P54" s="134"/>
      <c r="Q54" s="134"/>
      <c r="R54" s="134"/>
      <c r="S54" s="134"/>
      <c r="T54" s="134"/>
      <c r="U54" s="134"/>
      <c r="V54" s="134"/>
      <c r="W54" s="134"/>
      <c r="X54" s="134"/>
      <c r="Y54" s="134"/>
    </row>
    <row r="55" spans="2:25" ht="15" customHeight="1">
      <c r="B55" s="17" t="s">
        <v>929</v>
      </c>
      <c r="C55" s="16" t="s">
        <v>29</v>
      </c>
      <c r="D55" s="144" t="s">
        <v>927</v>
      </c>
      <c r="E55" s="144" t="s">
        <v>927</v>
      </c>
      <c r="F55" s="144" t="s">
        <v>927</v>
      </c>
      <c r="G55" s="144" t="s">
        <v>927</v>
      </c>
      <c r="H55" s="144">
        <v>12</v>
      </c>
      <c r="I55" s="144">
        <v>6</v>
      </c>
      <c r="J55" s="144">
        <v>9</v>
      </c>
      <c r="K55" s="144">
        <v>6</v>
      </c>
      <c r="L55" s="144">
        <v>9</v>
      </c>
      <c r="M55" s="144">
        <v>12</v>
      </c>
      <c r="O55" s="134"/>
      <c r="P55" s="134"/>
      <c r="Q55" s="134"/>
      <c r="R55" s="134"/>
      <c r="S55" s="134"/>
      <c r="T55" s="134"/>
      <c r="U55" s="134"/>
      <c r="V55" s="134"/>
      <c r="W55" s="134"/>
      <c r="X55" s="134"/>
      <c r="Y55" s="134"/>
    </row>
    <row r="56" spans="2:25" ht="15" customHeight="1">
      <c r="B56" s="15" t="s">
        <v>1203</v>
      </c>
      <c r="C56" s="16"/>
      <c r="D56" s="144"/>
      <c r="E56" s="144"/>
      <c r="F56" s="144"/>
      <c r="G56" s="144"/>
      <c r="H56" s="144"/>
      <c r="I56" s="144"/>
      <c r="J56" s="144"/>
      <c r="K56" s="144"/>
      <c r="L56" s="144"/>
      <c r="M56" s="144"/>
      <c r="O56" s="134"/>
      <c r="P56" s="134"/>
      <c r="Q56" s="134"/>
      <c r="R56" s="134"/>
      <c r="S56" s="134"/>
      <c r="T56" s="134"/>
      <c r="U56" s="134"/>
      <c r="V56" s="134"/>
      <c r="W56" s="134"/>
      <c r="X56" s="134"/>
      <c r="Y56" s="134"/>
    </row>
    <row r="57" spans="2:25" ht="15" customHeight="1">
      <c r="B57" s="140" t="s">
        <v>930</v>
      </c>
      <c r="C57" s="16" t="s">
        <v>29</v>
      </c>
      <c r="D57" s="144">
        <v>1161</v>
      </c>
      <c r="E57" s="144">
        <v>1185</v>
      </c>
      <c r="F57" s="144">
        <v>1242</v>
      </c>
      <c r="G57" s="144">
        <v>1200</v>
      </c>
      <c r="H57" s="144">
        <v>1224</v>
      </c>
      <c r="I57" s="144">
        <v>1212</v>
      </c>
      <c r="J57" s="144">
        <v>1239</v>
      </c>
      <c r="K57" s="144">
        <v>1290</v>
      </c>
      <c r="L57" s="144">
        <v>1281</v>
      </c>
      <c r="M57" s="144">
        <v>1311</v>
      </c>
      <c r="O57" s="134"/>
      <c r="P57" s="134"/>
      <c r="Q57" s="134"/>
      <c r="R57" s="134"/>
      <c r="S57" s="134"/>
      <c r="T57" s="134"/>
      <c r="U57" s="134"/>
      <c r="V57" s="134"/>
      <c r="W57" s="134"/>
      <c r="X57" s="134"/>
      <c r="Y57" s="134"/>
    </row>
    <row r="58" spans="2:25" ht="15" customHeight="1">
      <c r="B58" s="17" t="s">
        <v>1046</v>
      </c>
      <c r="C58" s="16" t="s">
        <v>29</v>
      </c>
      <c r="D58" s="144">
        <v>84</v>
      </c>
      <c r="E58" s="144">
        <v>108</v>
      </c>
      <c r="F58" s="144">
        <v>111</v>
      </c>
      <c r="G58" s="144">
        <v>123</v>
      </c>
      <c r="H58" s="144">
        <v>108</v>
      </c>
      <c r="I58" s="144">
        <v>114</v>
      </c>
      <c r="J58" s="144">
        <v>135</v>
      </c>
      <c r="K58" s="144">
        <v>168</v>
      </c>
      <c r="L58" s="144">
        <v>180</v>
      </c>
      <c r="M58" s="144">
        <v>192</v>
      </c>
      <c r="O58" s="134"/>
      <c r="P58" s="134"/>
      <c r="Q58" s="134"/>
      <c r="R58" s="134"/>
      <c r="S58" s="134"/>
      <c r="T58" s="134"/>
      <c r="U58" s="134"/>
      <c r="V58" s="134"/>
      <c r="W58" s="134"/>
      <c r="X58" s="134"/>
      <c r="Y58" s="134"/>
    </row>
    <row r="59" spans="2:25" ht="15" customHeight="1">
      <c r="B59" s="17" t="s">
        <v>929</v>
      </c>
      <c r="C59" s="16" t="s">
        <v>29</v>
      </c>
      <c r="D59" s="144">
        <v>24</v>
      </c>
      <c r="E59" s="144">
        <v>24</v>
      </c>
      <c r="F59" s="144">
        <v>21</v>
      </c>
      <c r="G59" s="144">
        <v>30</v>
      </c>
      <c r="H59" s="144">
        <v>30</v>
      </c>
      <c r="I59" s="144">
        <v>30</v>
      </c>
      <c r="J59" s="144">
        <v>33</v>
      </c>
      <c r="K59" s="144">
        <v>39</v>
      </c>
      <c r="L59" s="144">
        <v>39</v>
      </c>
      <c r="M59" s="144">
        <v>48</v>
      </c>
      <c r="O59" s="134"/>
      <c r="P59" s="134"/>
      <c r="Q59" s="134"/>
      <c r="R59" s="134"/>
      <c r="S59" s="134"/>
      <c r="T59" s="134"/>
      <c r="U59" s="134"/>
      <c r="V59" s="134"/>
      <c r="W59" s="134"/>
      <c r="X59" s="134"/>
      <c r="Y59" s="134"/>
    </row>
    <row r="60" spans="2:25" ht="15" customHeight="1">
      <c r="B60" s="15" t="s">
        <v>1204</v>
      </c>
      <c r="C60" s="16"/>
      <c r="D60" s="144"/>
      <c r="E60" s="144"/>
      <c r="F60" s="144"/>
      <c r="G60" s="144"/>
      <c r="H60" s="144"/>
      <c r="I60" s="144"/>
      <c r="J60" s="144"/>
      <c r="K60" s="144"/>
      <c r="L60" s="144"/>
      <c r="M60" s="144"/>
      <c r="O60" s="134"/>
      <c r="P60" s="134"/>
      <c r="Q60" s="134"/>
      <c r="R60" s="134"/>
      <c r="S60" s="134"/>
      <c r="T60" s="134"/>
      <c r="U60" s="134"/>
      <c r="V60" s="134"/>
      <c r="W60" s="134"/>
      <c r="X60" s="134"/>
      <c r="Y60" s="134"/>
    </row>
    <row r="61" spans="2:25" ht="15" customHeight="1">
      <c r="B61" s="140" t="s">
        <v>930</v>
      </c>
      <c r="C61" s="16" t="s">
        <v>29</v>
      </c>
      <c r="D61" s="144">
        <v>825</v>
      </c>
      <c r="E61" s="144">
        <v>819</v>
      </c>
      <c r="F61" s="144">
        <v>807</v>
      </c>
      <c r="G61" s="144">
        <v>837</v>
      </c>
      <c r="H61" s="144">
        <v>780</v>
      </c>
      <c r="I61" s="144">
        <v>762</v>
      </c>
      <c r="J61" s="144">
        <v>816</v>
      </c>
      <c r="K61" s="144">
        <v>819</v>
      </c>
      <c r="L61" s="144">
        <v>819</v>
      </c>
      <c r="M61" s="144">
        <v>834</v>
      </c>
      <c r="O61" s="134"/>
      <c r="P61" s="134"/>
      <c r="Q61" s="134"/>
      <c r="R61" s="134"/>
      <c r="S61" s="134"/>
      <c r="T61" s="134"/>
      <c r="U61" s="134"/>
      <c r="V61" s="134"/>
      <c r="W61" s="134"/>
      <c r="X61" s="134"/>
      <c r="Y61" s="134"/>
    </row>
    <row r="62" spans="2:25" ht="15" customHeight="1">
      <c r="B62" s="17" t="s">
        <v>1046</v>
      </c>
      <c r="C62" s="16" t="s">
        <v>29</v>
      </c>
      <c r="D62" s="144">
        <v>78</v>
      </c>
      <c r="E62" s="144">
        <v>81</v>
      </c>
      <c r="F62" s="144">
        <v>84</v>
      </c>
      <c r="G62" s="144">
        <v>96</v>
      </c>
      <c r="H62" s="144">
        <v>84</v>
      </c>
      <c r="I62" s="144">
        <v>87</v>
      </c>
      <c r="J62" s="144">
        <v>111</v>
      </c>
      <c r="K62" s="144">
        <v>111</v>
      </c>
      <c r="L62" s="144">
        <v>111</v>
      </c>
      <c r="M62" s="144">
        <v>120</v>
      </c>
      <c r="O62" s="134"/>
      <c r="P62" s="134"/>
      <c r="Q62" s="134"/>
      <c r="R62" s="134"/>
      <c r="S62" s="134"/>
      <c r="T62" s="134"/>
      <c r="U62" s="134"/>
      <c r="V62" s="134"/>
      <c r="W62" s="134"/>
      <c r="X62" s="134"/>
      <c r="Y62" s="134"/>
    </row>
    <row r="63" spans="2:25" ht="15" customHeight="1">
      <c r="B63" s="17" t="s">
        <v>929</v>
      </c>
      <c r="C63" s="16" t="s">
        <v>29</v>
      </c>
      <c r="D63" s="144">
        <v>21</v>
      </c>
      <c r="E63" s="144">
        <v>18</v>
      </c>
      <c r="F63" s="144">
        <v>18</v>
      </c>
      <c r="G63" s="144">
        <v>21</v>
      </c>
      <c r="H63" s="144">
        <v>18</v>
      </c>
      <c r="I63" s="144">
        <v>21</v>
      </c>
      <c r="J63" s="144">
        <v>33</v>
      </c>
      <c r="K63" s="144">
        <v>30</v>
      </c>
      <c r="L63" s="144">
        <v>21</v>
      </c>
      <c r="M63" s="144">
        <v>36</v>
      </c>
      <c r="O63" s="134"/>
      <c r="P63" s="134"/>
      <c r="Q63" s="134"/>
      <c r="R63" s="134"/>
      <c r="S63" s="134"/>
      <c r="T63" s="134"/>
      <c r="U63" s="134"/>
      <c r="V63" s="134"/>
      <c r="W63" s="134"/>
      <c r="X63" s="134"/>
      <c r="Y63" s="134"/>
    </row>
    <row r="64" spans="2:25" ht="15" customHeight="1">
      <c r="B64" s="15" t="s">
        <v>932</v>
      </c>
      <c r="C64" s="16"/>
      <c r="D64" s="144"/>
      <c r="E64" s="144"/>
      <c r="F64" s="144"/>
      <c r="G64" s="144"/>
      <c r="H64" s="144"/>
      <c r="I64" s="144"/>
      <c r="J64" s="144"/>
      <c r="K64" s="144"/>
      <c r="L64" s="144"/>
      <c r="M64" s="144"/>
      <c r="O64" s="134"/>
      <c r="P64" s="134"/>
      <c r="Q64" s="134"/>
      <c r="R64" s="134"/>
      <c r="S64" s="134"/>
      <c r="T64" s="134"/>
      <c r="U64" s="134"/>
      <c r="V64" s="134"/>
      <c r="W64" s="134"/>
      <c r="X64" s="134"/>
      <c r="Y64" s="134"/>
    </row>
    <row r="65" spans="2:13" ht="15" customHeight="1">
      <c r="B65" s="140" t="s">
        <v>930</v>
      </c>
      <c r="C65" s="16" t="s">
        <v>29</v>
      </c>
      <c r="D65" s="144">
        <v>1263</v>
      </c>
      <c r="E65" s="144">
        <v>1191</v>
      </c>
      <c r="F65" s="144">
        <v>1164</v>
      </c>
      <c r="G65" s="144">
        <v>1116</v>
      </c>
      <c r="H65" s="144">
        <v>1089</v>
      </c>
      <c r="I65" s="144">
        <v>1071</v>
      </c>
      <c r="J65" s="144">
        <v>1107</v>
      </c>
      <c r="K65" s="144">
        <v>1191</v>
      </c>
      <c r="L65" s="144">
        <v>1212</v>
      </c>
      <c r="M65" s="144">
        <v>1218</v>
      </c>
    </row>
    <row r="66" spans="2:13" ht="15" customHeight="1">
      <c r="B66" s="17" t="s">
        <v>1046</v>
      </c>
      <c r="C66" s="16" t="s">
        <v>29</v>
      </c>
      <c r="D66" s="144">
        <v>123</v>
      </c>
      <c r="E66" s="144">
        <v>126</v>
      </c>
      <c r="F66" s="144">
        <v>141</v>
      </c>
      <c r="G66" s="144">
        <v>144</v>
      </c>
      <c r="H66" s="144">
        <v>138</v>
      </c>
      <c r="I66" s="144">
        <v>159</v>
      </c>
      <c r="J66" s="144">
        <v>177</v>
      </c>
      <c r="K66" s="144">
        <v>198</v>
      </c>
      <c r="L66" s="144">
        <v>174</v>
      </c>
      <c r="M66" s="144">
        <v>159</v>
      </c>
    </row>
    <row r="67" spans="2:13" ht="15" customHeight="1">
      <c r="B67" s="17" t="s">
        <v>929</v>
      </c>
      <c r="C67" s="16" t="s">
        <v>29</v>
      </c>
      <c r="D67" s="144">
        <v>30</v>
      </c>
      <c r="E67" s="144">
        <v>30</v>
      </c>
      <c r="F67" s="144">
        <v>33</v>
      </c>
      <c r="G67" s="144">
        <v>36</v>
      </c>
      <c r="H67" s="144">
        <v>30</v>
      </c>
      <c r="I67" s="144">
        <v>39</v>
      </c>
      <c r="J67" s="144">
        <v>39</v>
      </c>
      <c r="K67" s="144">
        <v>48</v>
      </c>
      <c r="L67" s="144">
        <v>30</v>
      </c>
      <c r="M67" s="144">
        <v>36</v>
      </c>
    </row>
    <row r="68" spans="2:13" ht="15" customHeight="1">
      <c r="B68" s="15" t="s">
        <v>1205</v>
      </c>
      <c r="C68" s="16"/>
      <c r="D68" s="144"/>
      <c r="E68" s="144"/>
      <c r="F68" s="144"/>
      <c r="G68" s="144"/>
      <c r="H68" s="144"/>
      <c r="I68" s="144"/>
      <c r="J68" s="144"/>
      <c r="K68" s="144"/>
      <c r="L68" s="144"/>
      <c r="M68" s="144"/>
    </row>
    <row r="69" spans="2:13" ht="15" customHeight="1">
      <c r="B69" s="140" t="s">
        <v>930</v>
      </c>
      <c r="C69" s="16" t="s">
        <v>29</v>
      </c>
      <c r="D69" s="144">
        <v>915</v>
      </c>
      <c r="E69" s="144">
        <v>939</v>
      </c>
      <c r="F69" s="144">
        <v>927</v>
      </c>
      <c r="G69" s="144">
        <v>924</v>
      </c>
      <c r="H69" s="144">
        <v>900</v>
      </c>
      <c r="I69" s="144">
        <v>891</v>
      </c>
      <c r="J69" s="144">
        <v>894</v>
      </c>
      <c r="K69" s="144">
        <v>927</v>
      </c>
      <c r="L69" s="144">
        <v>918</v>
      </c>
      <c r="M69" s="144">
        <v>924</v>
      </c>
    </row>
    <row r="70" spans="2:13" ht="15" customHeight="1">
      <c r="B70" s="17" t="s">
        <v>1046</v>
      </c>
      <c r="C70" s="16" t="s">
        <v>29</v>
      </c>
      <c r="D70" s="144">
        <v>111</v>
      </c>
      <c r="E70" s="144">
        <v>120</v>
      </c>
      <c r="F70" s="144">
        <v>120</v>
      </c>
      <c r="G70" s="144">
        <v>120</v>
      </c>
      <c r="H70" s="144">
        <v>108</v>
      </c>
      <c r="I70" s="144">
        <v>132</v>
      </c>
      <c r="J70" s="144">
        <v>141</v>
      </c>
      <c r="K70" s="144">
        <v>153</v>
      </c>
      <c r="L70" s="144">
        <v>129</v>
      </c>
      <c r="M70" s="144">
        <v>141</v>
      </c>
    </row>
    <row r="71" spans="2:13" ht="15" customHeight="1">
      <c r="B71" s="17" t="s">
        <v>929</v>
      </c>
      <c r="C71" s="16" t="s">
        <v>29</v>
      </c>
      <c r="D71" s="144">
        <v>18</v>
      </c>
      <c r="E71" s="144">
        <v>21</v>
      </c>
      <c r="F71" s="144">
        <v>21</v>
      </c>
      <c r="G71" s="144">
        <v>30</v>
      </c>
      <c r="H71" s="144">
        <v>24</v>
      </c>
      <c r="I71" s="144">
        <v>27</v>
      </c>
      <c r="J71" s="144">
        <v>21</v>
      </c>
      <c r="K71" s="144">
        <v>30</v>
      </c>
      <c r="L71" s="144">
        <v>27</v>
      </c>
      <c r="M71" s="144">
        <v>39</v>
      </c>
    </row>
    <row r="72" spans="2:13" ht="15" customHeight="1">
      <c r="B72" s="15" t="s">
        <v>1052</v>
      </c>
      <c r="C72" s="16"/>
      <c r="D72" s="144"/>
      <c r="E72" s="144"/>
      <c r="F72" s="144"/>
      <c r="G72" s="144"/>
      <c r="H72" s="144"/>
      <c r="I72" s="144"/>
      <c r="J72" s="144"/>
      <c r="K72" s="144"/>
      <c r="L72" s="144"/>
      <c r="M72" s="144"/>
    </row>
    <row r="73" spans="2:13" ht="15" customHeight="1">
      <c r="B73" s="140" t="s">
        <v>930</v>
      </c>
      <c r="C73" s="16" t="s">
        <v>29</v>
      </c>
      <c r="D73" s="144">
        <v>597</v>
      </c>
      <c r="E73" s="144">
        <v>615</v>
      </c>
      <c r="F73" s="144">
        <v>594</v>
      </c>
      <c r="G73" s="144">
        <v>615</v>
      </c>
      <c r="H73" s="144">
        <v>627</v>
      </c>
      <c r="I73" s="144">
        <v>663</v>
      </c>
      <c r="J73" s="144">
        <v>675</v>
      </c>
      <c r="K73" s="144">
        <v>666</v>
      </c>
      <c r="L73" s="144">
        <v>669</v>
      </c>
      <c r="M73" s="144">
        <v>678</v>
      </c>
    </row>
    <row r="74" spans="2:13" ht="15" customHeight="1">
      <c r="B74" s="17" t="s">
        <v>1046</v>
      </c>
      <c r="C74" s="16" t="s">
        <v>29</v>
      </c>
      <c r="D74" s="144">
        <v>72</v>
      </c>
      <c r="E74" s="144">
        <v>66</v>
      </c>
      <c r="F74" s="144">
        <v>63</v>
      </c>
      <c r="G74" s="144">
        <v>57</v>
      </c>
      <c r="H74" s="144">
        <v>75</v>
      </c>
      <c r="I74" s="144">
        <v>72</v>
      </c>
      <c r="J74" s="144">
        <v>87</v>
      </c>
      <c r="K74" s="144">
        <v>90</v>
      </c>
      <c r="L74" s="144">
        <v>84</v>
      </c>
      <c r="M74" s="144">
        <v>75</v>
      </c>
    </row>
    <row r="75" spans="2:13" ht="15" customHeight="1">
      <c r="B75" s="17" t="s">
        <v>929</v>
      </c>
      <c r="C75" s="16" t="s">
        <v>29</v>
      </c>
      <c r="D75" s="144">
        <v>15</v>
      </c>
      <c r="E75" s="144">
        <v>15</v>
      </c>
      <c r="F75" s="144">
        <v>15</v>
      </c>
      <c r="G75" s="144">
        <v>6</v>
      </c>
      <c r="H75" s="144">
        <v>18</v>
      </c>
      <c r="I75" s="144">
        <v>15</v>
      </c>
      <c r="J75" s="144">
        <v>24</v>
      </c>
      <c r="K75" s="144">
        <v>18</v>
      </c>
      <c r="L75" s="144">
        <v>18</v>
      </c>
      <c r="M75" s="144">
        <v>24</v>
      </c>
    </row>
    <row r="76" spans="2:13" ht="15" customHeight="1">
      <c r="D76" s="145"/>
      <c r="E76" s="145"/>
      <c r="F76" s="145"/>
      <c r="G76" s="145"/>
      <c r="H76" s="145"/>
      <c r="I76" s="145"/>
      <c r="J76" s="145"/>
      <c r="K76" s="145"/>
      <c r="L76" s="145"/>
      <c r="M76" s="145"/>
    </row>
    <row r="77" spans="2:13" ht="15" customHeight="1">
      <c r="B77" s="15" t="s">
        <v>50</v>
      </c>
      <c r="C77" s="16"/>
      <c r="D77" s="144"/>
      <c r="E77" s="144"/>
      <c r="F77" s="144"/>
      <c r="G77" s="144"/>
      <c r="H77" s="144"/>
      <c r="I77" s="144"/>
      <c r="J77" s="144"/>
      <c r="K77" s="144"/>
      <c r="L77" s="144"/>
      <c r="M77" s="144"/>
    </row>
    <row r="78" spans="2:13" ht="15" customHeight="1">
      <c r="B78" s="15" t="s">
        <v>935</v>
      </c>
      <c r="C78" s="16"/>
      <c r="D78" s="144"/>
      <c r="E78" s="144"/>
      <c r="F78" s="144"/>
      <c r="G78" s="144"/>
      <c r="H78" s="144"/>
      <c r="I78" s="144"/>
      <c r="J78" s="144"/>
      <c r="K78" s="144"/>
      <c r="L78" s="144"/>
      <c r="M78" s="144"/>
    </row>
    <row r="79" spans="2:13" ht="15" customHeight="1">
      <c r="B79" s="140" t="s">
        <v>930</v>
      </c>
      <c r="C79" s="16" t="s">
        <v>29</v>
      </c>
      <c r="D79" s="144">
        <v>3132</v>
      </c>
      <c r="E79" s="144">
        <v>3039</v>
      </c>
      <c r="F79" s="144">
        <v>2931</v>
      </c>
      <c r="G79" s="144">
        <v>2769</v>
      </c>
      <c r="H79" s="144">
        <v>2790</v>
      </c>
      <c r="I79" s="144">
        <v>2790</v>
      </c>
      <c r="J79" s="144">
        <v>2802</v>
      </c>
      <c r="K79" s="144">
        <v>2622</v>
      </c>
      <c r="L79" s="144">
        <v>2646</v>
      </c>
      <c r="M79" s="144">
        <v>2637</v>
      </c>
    </row>
    <row r="80" spans="2:13" ht="15" customHeight="1">
      <c r="B80" s="17" t="s">
        <v>1046</v>
      </c>
      <c r="C80" s="16" t="s">
        <v>29</v>
      </c>
      <c r="D80" s="144">
        <v>267</v>
      </c>
      <c r="E80" s="144">
        <v>282</v>
      </c>
      <c r="F80" s="144">
        <v>297</v>
      </c>
      <c r="G80" s="144">
        <v>276</v>
      </c>
      <c r="H80" s="144">
        <v>291</v>
      </c>
      <c r="I80" s="144">
        <v>315</v>
      </c>
      <c r="J80" s="144">
        <v>342</v>
      </c>
      <c r="K80" s="144">
        <v>345</v>
      </c>
      <c r="L80" s="144">
        <v>354</v>
      </c>
      <c r="M80" s="144">
        <v>366</v>
      </c>
    </row>
    <row r="81" spans="2:13" ht="15" customHeight="1">
      <c r="B81" s="17" t="s">
        <v>929</v>
      </c>
      <c r="C81" s="16" t="s">
        <v>29</v>
      </c>
      <c r="D81" s="144">
        <v>51</v>
      </c>
      <c r="E81" s="144">
        <v>54</v>
      </c>
      <c r="F81" s="144">
        <v>57</v>
      </c>
      <c r="G81" s="144">
        <v>57</v>
      </c>
      <c r="H81" s="144">
        <v>81</v>
      </c>
      <c r="I81" s="144">
        <v>72</v>
      </c>
      <c r="J81" s="144">
        <v>78</v>
      </c>
      <c r="K81" s="144">
        <v>72</v>
      </c>
      <c r="L81" s="144">
        <v>66</v>
      </c>
      <c r="M81" s="144">
        <v>93</v>
      </c>
    </row>
    <row r="82" spans="2:13" ht="15" customHeight="1">
      <c r="B82" s="15" t="s">
        <v>936</v>
      </c>
      <c r="C82" s="16"/>
      <c r="D82" s="144"/>
      <c r="E82" s="144"/>
      <c r="F82" s="144"/>
      <c r="G82" s="144"/>
      <c r="H82" s="144"/>
      <c r="I82" s="144"/>
      <c r="J82" s="144"/>
      <c r="K82" s="144"/>
      <c r="L82" s="144"/>
      <c r="M82" s="144"/>
    </row>
    <row r="83" spans="2:13" ht="15" customHeight="1">
      <c r="B83" s="140" t="s">
        <v>930</v>
      </c>
      <c r="C83" s="16" t="s">
        <v>29</v>
      </c>
      <c r="D83" s="144">
        <v>159</v>
      </c>
      <c r="E83" s="144">
        <v>141</v>
      </c>
      <c r="F83" s="144">
        <v>204</v>
      </c>
      <c r="G83" s="144">
        <v>144</v>
      </c>
      <c r="H83" s="144">
        <v>123</v>
      </c>
      <c r="I83" s="144">
        <v>126</v>
      </c>
      <c r="J83" s="144">
        <v>138</v>
      </c>
      <c r="K83" s="144">
        <v>213</v>
      </c>
      <c r="L83" s="144">
        <v>165</v>
      </c>
      <c r="M83" s="144">
        <v>189</v>
      </c>
    </row>
    <row r="84" spans="2:13" ht="15" customHeight="1">
      <c r="B84" s="17" t="s">
        <v>1046</v>
      </c>
      <c r="C84" s="16" t="s">
        <v>29</v>
      </c>
      <c r="D84" s="144">
        <v>18</v>
      </c>
      <c r="E84" s="144">
        <v>15</v>
      </c>
      <c r="F84" s="144">
        <v>27</v>
      </c>
      <c r="G84" s="144">
        <v>21</v>
      </c>
      <c r="H84" s="144">
        <v>15</v>
      </c>
      <c r="I84" s="144">
        <v>15</v>
      </c>
      <c r="J84" s="144">
        <v>15</v>
      </c>
      <c r="K84" s="144">
        <v>39</v>
      </c>
      <c r="L84" s="144">
        <v>21</v>
      </c>
      <c r="M84" s="144">
        <v>15</v>
      </c>
    </row>
    <row r="85" spans="2:13" ht="15" customHeight="1">
      <c r="B85" s="17" t="s">
        <v>929</v>
      </c>
      <c r="C85" s="16" t="s">
        <v>29</v>
      </c>
      <c r="D85" s="144">
        <v>6</v>
      </c>
      <c r="E85" s="144" t="s">
        <v>927</v>
      </c>
      <c r="F85" s="144">
        <v>9</v>
      </c>
      <c r="G85" s="144">
        <v>6</v>
      </c>
      <c r="H85" s="144" t="s">
        <v>927</v>
      </c>
      <c r="I85" s="144" t="s">
        <v>927</v>
      </c>
      <c r="J85" s="144" t="s">
        <v>927</v>
      </c>
      <c r="K85" s="144">
        <v>9</v>
      </c>
      <c r="L85" s="144" t="s">
        <v>927</v>
      </c>
      <c r="M85" s="144">
        <v>6</v>
      </c>
    </row>
    <row r="86" spans="2:13" ht="15" customHeight="1">
      <c r="B86" s="15" t="s">
        <v>937</v>
      </c>
      <c r="C86" s="16"/>
      <c r="D86" s="144"/>
      <c r="E86" s="144"/>
      <c r="F86" s="144"/>
      <c r="G86" s="144"/>
      <c r="H86" s="144"/>
      <c r="I86" s="144"/>
      <c r="J86" s="144"/>
      <c r="K86" s="144"/>
      <c r="L86" s="144"/>
      <c r="M86" s="144"/>
    </row>
    <row r="87" spans="2:13" ht="15" customHeight="1">
      <c r="B87" s="140" t="s">
        <v>930</v>
      </c>
      <c r="C87" s="16" t="s">
        <v>29</v>
      </c>
      <c r="D87" s="144">
        <v>1206</v>
      </c>
      <c r="E87" s="144">
        <v>1197</v>
      </c>
      <c r="F87" s="144">
        <v>1239</v>
      </c>
      <c r="G87" s="144">
        <v>1314</v>
      </c>
      <c r="H87" s="144">
        <v>1302</v>
      </c>
      <c r="I87" s="144">
        <v>1362</v>
      </c>
      <c r="J87" s="144">
        <v>1344</v>
      </c>
      <c r="K87" s="144">
        <v>1623</v>
      </c>
      <c r="L87" s="144">
        <v>1617</v>
      </c>
      <c r="M87" s="144">
        <v>1632</v>
      </c>
    </row>
    <row r="88" spans="2:13" ht="15" customHeight="1">
      <c r="B88" s="17" t="s">
        <v>1046</v>
      </c>
      <c r="C88" s="16" t="s">
        <v>29</v>
      </c>
      <c r="D88" s="144">
        <v>132</v>
      </c>
      <c r="E88" s="144">
        <v>135</v>
      </c>
      <c r="F88" s="144">
        <v>123</v>
      </c>
      <c r="G88" s="144">
        <v>156</v>
      </c>
      <c r="H88" s="144">
        <v>150</v>
      </c>
      <c r="I88" s="144">
        <v>180</v>
      </c>
      <c r="J88" s="144">
        <v>204</v>
      </c>
      <c r="K88" s="144">
        <v>246</v>
      </c>
      <c r="L88" s="144">
        <v>231</v>
      </c>
      <c r="M88" s="144">
        <v>240</v>
      </c>
    </row>
    <row r="89" spans="2:13" ht="15" customHeight="1">
      <c r="B89" s="17" t="s">
        <v>929</v>
      </c>
      <c r="C89" s="16" t="s">
        <v>29</v>
      </c>
      <c r="D89" s="144">
        <v>33</v>
      </c>
      <c r="E89" s="144">
        <v>33</v>
      </c>
      <c r="F89" s="144">
        <v>24</v>
      </c>
      <c r="G89" s="144">
        <v>39</v>
      </c>
      <c r="H89" s="144">
        <v>27</v>
      </c>
      <c r="I89" s="144">
        <v>42</v>
      </c>
      <c r="J89" s="144">
        <v>42</v>
      </c>
      <c r="K89" s="144">
        <v>57</v>
      </c>
      <c r="L89" s="144">
        <v>39</v>
      </c>
      <c r="M89" s="144">
        <v>48</v>
      </c>
    </row>
    <row r="90" spans="2:13" ht="15" customHeight="1">
      <c r="B90" s="15" t="s">
        <v>938</v>
      </c>
      <c r="C90" s="16"/>
      <c r="D90" s="144"/>
      <c r="E90" s="144"/>
      <c r="F90" s="144"/>
      <c r="G90" s="144"/>
      <c r="H90" s="144"/>
      <c r="I90" s="144"/>
      <c r="J90" s="144"/>
      <c r="K90" s="144"/>
      <c r="L90" s="144"/>
      <c r="M90" s="144"/>
    </row>
    <row r="91" spans="2:13" ht="15" customHeight="1">
      <c r="B91" s="140" t="s">
        <v>930</v>
      </c>
      <c r="C91" s="16" t="s">
        <v>29</v>
      </c>
      <c r="D91" s="144">
        <v>672</v>
      </c>
      <c r="E91" s="144">
        <v>756</v>
      </c>
      <c r="F91" s="144">
        <v>744</v>
      </c>
      <c r="G91" s="144">
        <v>828</v>
      </c>
      <c r="H91" s="144">
        <v>783</v>
      </c>
      <c r="I91" s="144">
        <v>723</v>
      </c>
      <c r="J91" s="144">
        <v>825</v>
      </c>
      <c r="K91" s="144">
        <v>804</v>
      </c>
      <c r="L91" s="144">
        <v>864</v>
      </c>
      <c r="M91" s="144">
        <v>873</v>
      </c>
    </row>
    <row r="92" spans="2:13" ht="15" customHeight="1">
      <c r="B92" s="17" t="s">
        <v>1046</v>
      </c>
      <c r="C92" s="16" t="s">
        <v>29</v>
      </c>
      <c r="D92" s="144">
        <v>66</v>
      </c>
      <c r="E92" s="144">
        <v>84</v>
      </c>
      <c r="F92" s="144">
        <v>87</v>
      </c>
      <c r="G92" s="144">
        <v>102</v>
      </c>
      <c r="H92" s="144">
        <v>90</v>
      </c>
      <c r="I92" s="144">
        <v>84</v>
      </c>
      <c r="J92" s="144">
        <v>120</v>
      </c>
      <c r="K92" s="144">
        <v>123</v>
      </c>
      <c r="L92" s="144">
        <v>123</v>
      </c>
      <c r="M92" s="144">
        <v>117</v>
      </c>
    </row>
    <row r="93" spans="2:13" ht="15" customHeight="1">
      <c r="B93" s="17" t="s">
        <v>929</v>
      </c>
      <c r="C93" s="16" t="s">
        <v>29</v>
      </c>
      <c r="D93" s="144">
        <v>18</v>
      </c>
      <c r="E93" s="144">
        <v>18</v>
      </c>
      <c r="F93" s="144">
        <v>24</v>
      </c>
      <c r="G93" s="144">
        <v>27</v>
      </c>
      <c r="H93" s="144">
        <v>24</v>
      </c>
      <c r="I93" s="144">
        <v>18</v>
      </c>
      <c r="J93" s="144">
        <v>33</v>
      </c>
      <c r="K93" s="144">
        <v>33</v>
      </c>
      <c r="L93" s="144">
        <v>33</v>
      </c>
      <c r="M93" s="144">
        <v>42</v>
      </c>
    </row>
    <row r="94" spans="2:13" ht="15" customHeight="1">
      <c r="D94" s="145"/>
      <c r="E94" s="145"/>
      <c r="F94" s="145"/>
      <c r="G94" s="145"/>
      <c r="H94" s="145"/>
      <c r="I94" s="145"/>
      <c r="J94" s="145"/>
      <c r="K94" s="145"/>
      <c r="L94" s="145"/>
      <c r="M94" s="145"/>
    </row>
    <row r="95" spans="2:13" ht="15" customHeight="1">
      <c r="B95" s="15" t="s">
        <v>939</v>
      </c>
      <c r="C95" s="16"/>
      <c r="D95" s="144"/>
      <c r="E95" s="144"/>
      <c r="F95" s="144"/>
      <c r="G95" s="144"/>
      <c r="H95" s="144"/>
      <c r="I95" s="144"/>
      <c r="J95" s="144"/>
      <c r="K95" s="144"/>
      <c r="L95" s="144"/>
      <c r="M95" s="144"/>
    </row>
    <row r="96" spans="2:13" ht="15" customHeight="1">
      <c r="B96" s="15" t="s">
        <v>56</v>
      </c>
      <c r="C96" s="16"/>
      <c r="D96" s="144"/>
      <c r="E96" s="144"/>
      <c r="F96" s="144"/>
      <c r="G96" s="144"/>
      <c r="H96" s="144"/>
      <c r="I96" s="144"/>
      <c r="J96" s="144"/>
      <c r="K96" s="144"/>
      <c r="L96" s="144"/>
      <c r="M96" s="144"/>
    </row>
    <row r="97" spans="2:13" ht="15" customHeight="1">
      <c r="B97" s="140" t="s">
        <v>930</v>
      </c>
      <c r="C97" s="16" t="s">
        <v>29</v>
      </c>
      <c r="D97" s="144">
        <v>255</v>
      </c>
      <c r="E97" s="144">
        <v>246</v>
      </c>
      <c r="F97" s="144">
        <v>258</v>
      </c>
      <c r="G97" s="144">
        <v>264</v>
      </c>
      <c r="H97" s="144">
        <v>285</v>
      </c>
      <c r="I97" s="144">
        <v>291</v>
      </c>
      <c r="J97" s="144">
        <v>306</v>
      </c>
      <c r="K97" s="144">
        <v>339</v>
      </c>
      <c r="L97" s="144">
        <v>333</v>
      </c>
      <c r="M97" s="144">
        <v>342</v>
      </c>
    </row>
    <row r="98" spans="2:13" ht="15" customHeight="1">
      <c r="B98" s="17" t="s">
        <v>1046</v>
      </c>
      <c r="C98" s="16" t="s">
        <v>29</v>
      </c>
      <c r="D98" s="144">
        <v>27</v>
      </c>
      <c r="E98" s="144">
        <v>24</v>
      </c>
      <c r="F98" s="144">
        <v>24</v>
      </c>
      <c r="G98" s="144">
        <v>36</v>
      </c>
      <c r="H98" s="144">
        <v>39</v>
      </c>
      <c r="I98" s="144">
        <v>48</v>
      </c>
      <c r="J98" s="144">
        <v>66</v>
      </c>
      <c r="K98" s="144">
        <v>63</v>
      </c>
      <c r="L98" s="144">
        <v>57</v>
      </c>
      <c r="M98" s="144">
        <v>57</v>
      </c>
    </row>
    <row r="99" spans="2:13" ht="15" customHeight="1">
      <c r="B99" s="17" t="s">
        <v>929</v>
      </c>
      <c r="C99" s="16" t="s">
        <v>29</v>
      </c>
      <c r="D99" s="144">
        <v>6</v>
      </c>
      <c r="E99" s="144" t="s">
        <v>927</v>
      </c>
      <c r="F99" s="144" t="s">
        <v>927</v>
      </c>
      <c r="G99" s="144">
        <v>9</v>
      </c>
      <c r="H99" s="144">
        <v>9</v>
      </c>
      <c r="I99" s="144">
        <v>12</v>
      </c>
      <c r="J99" s="144">
        <v>15</v>
      </c>
      <c r="K99" s="144">
        <v>12</v>
      </c>
      <c r="L99" s="144">
        <v>15</v>
      </c>
      <c r="M99" s="144">
        <v>18</v>
      </c>
    </row>
    <row r="100" spans="2:13" ht="15" customHeight="1">
      <c r="B100" s="15" t="s">
        <v>57</v>
      </c>
      <c r="C100" s="16"/>
      <c r="D100" s="144"/>
      <c r="E100" s="144"/>
      <c r="F100" s="144"/>
      <c r="G100" s="144"/>
      <c r="H100" s="144"/>
      <c r="I100" s="144"/>
      <c r="J100" s="144"/>
      <c r="K100" s="144"/>
      <c r="L100" s="144"/>
      <c r="M100" s="144"/>
    </row>
    <row r="101" spans="2:13" ht="15" customHeight="1">
      <c r="B101" s="140" t="s">
        <v>930</v>
      </c>
      <c r="C101" s="16" t="s">
        <v>29</v>
      </c>
      <c r="D101" s="144">
        <v>759</v>
      </c>
      <c r="E101" s="144">
        <v>735</v>
      </c>
      <c r="F101" s="144">
        <v>750</v>
      </c>
      <c r="G101" s="144">
        <v>720</v>
      </c>
      <c r="H101" s="144">
        <v>696</v>
      </c>
      <c r="I101" s="144">
        <v>687</v>
      </c>
      <c r="J101" s="144">
        <v>654</v>
      </c>
      <c r="K101" s="144">
        <v>693</v>
      </c>
      <c r="L101" s="144">
        <v>693</v>
      </c>
      <c r="M101" s="144">
        <v>696</v>
      </c>
    </row>
    <row r="102" spans="2:13" ht="15" customHeight="1">
      <c r="B102" s="17" t="s">
        <v>1046</v>
      </c>
      <c r="C102" s="16" t="s">
        <v>29</v>
      </c>
      <c r="D102" s="144">
        <v>39</v>
      </c>
      <c r="E102" s="144">
        <v>48</v>
      </c>
      <c r="F102" s="144">
        <v>54</v>
      </c>
      <c r="G102" s="144">
        <v>51</v>
      </c>
      <c r="H102" s="144">
        <v>39</v>
      </c>
      <c r="I102" s="144">
        <v>42</v>
      </c>
      <c r="J102" s="144">
        <v>48</v>
      </c>
      <c r="K102" s="144">
        <v>60</v>
      </c>
      <c r="L102" s="144">
        <v>54</v>
      </c>
      <c r="M102" s="144">
        <v>60</v>
      </c>
    </row>
    <row r="103" spans="2:13" ht="15" customHeight="1">
      <c r="B103" s="17" t="s">
        <v>929</v>
      </c>
      <c r="C103" s="16" t="s">
        <v>29</v>
      </c>
      <c r="D103" s="144">
        <v>9</v>
      </c>
      <c r="E103" s="144">
        <v>15</v>
      </c>
      <c r="F103" s="144">
        <v>15</v>
      </c>
      <c r="G103" s="144">
        <v>18</v>
      </c>
      <c r="H103" s="144">
        <v>9</v>
      </c>
      <c r="I103" s="144">
        <v>15</v>
      </c>
      <c r="J103" s="144">
        <v>9</v>
      </c>
      <c r="K103" s="144">
        <v>21</v>
      </c>
      <c r="L103" s="144">
        <v>15</v>
      </c>
      <c r="M103" s="144">
        <v>21</v>
      </c>
    </row>
    <row r="104" spans="2:13" ht="15" customHeight="1">
      <c r="B104" s="15" t="s">
        <v>58</v>
      </c>
      <c r="C104" s="16"/>
      <c r="D104" s="144"/>
      <c r="E104" s="144"/>
      <c r="F104" s="144"/>
      <c r="G104" s="144"/>
      <c r="H104" s="144"/>
      <c r="I104" s="144"/>
      <c r="J104" s="144"/>
      <c r="K104" s="144"/>
      <c r="L104" s="144"/>
      <c r="M104" s="144"/>
    </row>
    <row r="105" spans="2:13" ht="15" customHeight="1">
      <c r="B105" s="140" t="s">
        <v>930</v>
      </c>
      <c r="C105" s="16" t="s">
        <v>29</v>
      </c>
      <c r="D105" s="144">
        <v>870</v>
      </c>
      <c r="E105" s="144">
        <v>900</v>
      </c>
      <c r="F105" s="144">
        <v>906</v>
      </c>
      <c r="G105" s="144">
        <v>906</v>
      </c>
      <c r="H105" s="144">
        <v>939</v>
      </c>
      <c r="I105" s="144">
        <v>957</v>
      </c>
      <c r="J105" s="144">
        <v>996</v>
      </c>
      <c r="K105" s="144">
        <v>1068</v>
      </c>
      <c r="L105" s="144">
        <v>1062</v>
      </c>
      <c r="M105" s="144">
        <v>1095</v>
      </c>
    </row>
    <row r="106" spans="2:13" ht="15" customHeight="1">
      <c r="B106" s="17" t="s">
        <v>1046</v>
      </c>
      <c r="C106" s="16" t="s">
        <v>29</v>
      </c>
      <c r="D106" s="144">
        <v>84</v>
      </c>
      <c r="E106" s="144">
        <v>90</v>
      </c>
      <c r="F106" s="144">
        <v>78</v>
      </c>
      <c r="G106" s="144">
        <v>87</v>
      </c>
      <c r="H106" s="144">
        <v>108</v>
      </c>
      <c r="I106" s="144">
        <v>99</v>
      </c>
      <c r="J106" s="144">
        <v>123</v>
      </c>
      <c r="K106" s="144">
        <v>135</v>
      </c>
      <c r="L106" s="144">
        <v>126</v>
      </c>
      <c r="M106" s="144">
        <v>132</v>
      </c>
    </row>
    <row r="107" spans="2:13" ht="15" customHeight="1">
      <c r="B107" s="17" t="s">
        <v>929</v>
      </c>
      <c r="C107" s="16" t="s">
        <v>29</v>
      </c>
      <c r="D107" s="144">
        <v>12</v>
      </c>
      <c r="E107" s="144">
        <v>18</v>
      </c>
      <c r="F107" s="144">
        <v>15</v>
      </c>
      <c r="G107" s="144">
        <v>21</v>
      </c>
      <c r="H107" s="144">
        <v>24</v>
      </c>
      <c r="I107" s="144">
        <v>18</v>
      </c>
      <c r="J107" s="144">
        <v>27</v>
      </c>
      <c r="K107" s="144">
        <v>36</v>
      </c>
      <c r="L107" s="144">
        <v>24</v>
      </c>
      <c r="M107" s="144">
        <v>27</v>
      </c>
    </row>
    <row r="108" spans="2:13" ht="15" customHeight="1">
      <c r="B108" s="15" t="s">
        <v>59</v>
      </c>
      <c r="C108" s="16"/>
      <c r="D108" s="144"/>
      <c r="E108" s="144"/>
      <c r="F108" s="144"/>
      <c r="G108" s="144"/>
      <c r="H108" s="144"/>
      <c r="I108" s="144"/>
      <c r="J108" s="144"/>
      <c r="K108" s="144"/>
      <c r="L108" s="144"/>
      <c r="M108" s="144"/>
    </row>
    <row r="109" spans="2:13" ht="15" customHeight="1">
      <c r="B109" s="140" t="s">
        <v>930</v>
      </c>
      <c r="C109" s="16" t="s">
        <v>29</v>
      </c>
      <c r="D109" s="144">
        <v>1080</v>
      </c>
      <c r="E109" s="144">
        <v>1062</v>
      </c>
      <c r="F109" s="144">
        <v>1038</v>
      </c>
      <c r="G109" s="144">
        <v>1011</v>
      </c>
      <c r="H109" s="144">
        <v>972</v>
      </c>
      <c r="I109" s="144">
        <v>930</v>
      </c>
      <c r="J109" s="144">
        <v>969</v>
      </c>
      <c r="K109" s="144">
        <v>972</v>
      </c>
      <c r="L109" s="144">
        <v>1002</v>
      </c>
      <c r="M109" s="144">
        <v>1002</v>
      </c>
    </row>
    <row r="110" spans="2:13" ht="15" customHeight="1">
      <c r="B110" s="17" t="s">
        <v>1046</v>
      </c>
      <c r="C110" s="16" t="s">
        <v>29</v>
      </c>
      <c r="D110" s="144">
        <v>84</v>
      </c>
      <c r="E110" s="144">
        <v>90</v>
      </c>
      <c r="F110" s="144">
        <v>99</v>
      </c>
      <c r="G110" s="144">
        <v>105</v>
      </c>
      <c r="H110" s="144">
        <v>96</v>
      </c>
      <c r="I110" s="144">
        <v>102</v>
      </c>
      <c r="J110" s="144">
        <v>120</v>
      </c>
      <c r="K110" s="144">
        <v>129</v>
      </c>
      <c r="L110" s="144">
        <v>141</v>
      </c>
      <c r="M110" s="144">
        <v>147</v>
      </c>
    </row>
    <row r="111" spans="2:13" ht="15" customHeight="1">
      <c r="B111" s="17" t="s">
        <v>929</v>
      </c>
      <c r="C111" s="16" t="s">
        <v>29</v>
      </c>
      <c r="D111" s="144">
        <v>27</v>
      </c>
      <c r="E111" s="144">
        <v>18</v>
      </c>
      <c r="F111" s="144">
        <v>18</v>
      </c>
      <c r="G111" s="144">
        <v>24</v>
      </c>
      <c r="H111" s="144">
        <v>24</v>
      </c>
      <c r="I111" s="144">
        <v>18</v>
      </c>
      <c r="J111" s="144">
        <v>27</v>
      </c>
      <c r="K111" s="144">
        <v>18</v>
      </c>
      <c r="L111" s="144">
        <v>21</v>
      </c>
      <c r="M111" s="144">
        <v>33</v>
      </c>
    </row>
    <row r="112" spans="2:13" ht="15" customHeight="1">
      <c r="B112" s="15" t="s">
        <v>60</v>
      </c>
      <c r="C112" s="16"/>
      <c r="D112" s="144"/>
      <c r="E112" s="144"/>
      <c r="F112" s="144"/>
      <c r="G112" s="144"/>
      <c r="H112" s="144"/>
      <c r="I112" s="144"/>
      <c r="J112" s="144"/>
      <c r="K112" s="144"/>
      <c r="L112" s="144"/>
      <c r="M112" s="144"/>
    </row>
    <row r="113" spans="2:13" ht="15" customHeight="1">
      <c r="B113" s="140" t="s">
        <v>930</v>
      </c>
      <c r="C113" s="16" t="s">
        <v>29</v>
      </c>
      <c r="D113" s="144">
        <v>2205</v>
      </c>
      <c r="E113" s="144">
        <v>2190</v>
      </c>
      <c r="F113" s="144">
        <v>2163</v>
      </c>
      <c r="G113" s="144">
        <v>2157</v>
      </c>
      <c r="H113" s="144">
        <v>2106</v>
      </c>
      <c r="I113" s="144">
        <v>2136</v>
      </c>
      <c r="J113" s="144">
        <v>2181</v>
      </c>
      <c r="K113" s="144">
        <v>2190</v>
      </c>
      <c r="L113" s="144">
        <v>2199</v>
      </c>
      <c r="M113" s="144">
        <v>2196</v>
      </c>
    </row>
    <row r="114" spans="2:13" ht="15" customHeight="1">
      <c r="B114" s="17" t="s">
        <v>1046</v>
      </c>
      <c r="C114" s="16" t="s">
        <v>29</v>
      </c>
      <c r="D114" s="144">
        <v>252</v>
      </c>
      <c r="E114" s="144">
        <v>267</v>
      </c>
      <c r="F114" s="144">
        <v>279</v>
      </c>
      <c r="G114" s="144">
        <v>279</v>
      </c>
      <c r="H114" s="144">
        <v>261</v>
      </c>
      <c r="I114" s="144">
        <v>300</v>
      </c>
      <c r="J114" s="144">
        <v>327</v>
      </c>
      <c r="K114" s="144">
        <v>369</v>
      </c>
      <c r="L114" s="144">
        <v>345</v>
      </c>
      <c r="M114" s="144">
        <v>342</v>
      </c>
    </row>
    <row r="115" spans="2:13" ht="15" customHeight="1">
      <c r="B115" s="17" t="s">
        <v>929</v>
      </c>
      <c r="C115" s="16" t="s">
        <v>29</v>
      </c>
      <c r="D115" s="144">
        <v>57</v>
      </c>
      <c r="E115" s="144">
        <v>57</v>
      </c>
      <c r="F115" s="144">
        <v>60</v>
      </c>
      <c r="G115" s="144">
        <v>57</v>
      </c>
      <c r="H115" s="144">
        <v>66</v>
      </c>
      <c r="I115" s="144">
        <v>75</v>
      </c>
      <c r="J115" s="144">
        <v>75</v>
      </c>
      <c r="K115" s="144">
        <v>84</v>
      </c>
      <c r="L115" s="144">
        <v>69</v>
      </c>
      <c r="M115" s="144">
        <v>90</v>
      </c>
    </row>
    <row r="116" spans="2:13" ht="15" customHeight="1">
      <c r="B116" s="4"/>
      <c r="C116" s="145"/>
      <c r="D116" s="145"/>
      <c r="E116" s="145"/>
      <c r="F116" s="145"/>
      <c r="G116" s="145"/>
      <c r="H116" s="145"/>
      <c r="I116" s="145"/>
      <c r="J116" s="145"/>
      <c r="K116" s="145"/>
      <c r="L116" s="145"/>
    </row>
    <row r="117" spans="2:13" s="227" customFormat="1" ht="15" customHeight="1">
      <c r="B117" s="4" t="s">
        <v>76</v>
      </c>
      <c r="C117" s="145"/>
      <c r="D117" s="132"/>
      <c r="E117" s="132"/>
      <c r="F117" s="132"/>
      <c r="G117" s="132"/>
      <c r="H117" s="132"/>
      <c r="I117" s="132"/>
      <c r="J117" s="132"/>
      <c r="K117" s="132"/>
      <c r="L117" s="132"/>
      <c r="M117" s="132"/>
    </row>
    <row r="118" spans="2:13" ht="15" customHeight="1">
      <c r="B118" s="207" t="s">
        <v>1053</v>
      </c>
      <c r="D118" s="227"/>
      <c r="E118" s="227"/>
      <c r="F118" s="227"/>
      <c r="G118" s="227"/>
      <c r="H118" s="227"/>
      <c r="I118" s="227"/>
      <c r="J118" s="227"/>
      <c r="K118" s="227"/>
      <c r="L118" s="227"/>
      <c r="M118" s="227"/>
    </row>
    <row r="119" spans="2:13" s="207" customFormat="1" ht="15" customHeight="1">
      <c r="B119" s="4" t="s">
        <v>77</v>
      </c>
      <c r="C119" s="132"/>
      <c r="D119" s="132"/>
      <c r="E119" s="132"/>
      <c r="F119" s="132"/>
      <c r="G119" s="132"/>
      <c r="H119" s="132"/>
      <c r="I119" s="132"/>
      <c r="J119" s="132"/>
      <c r="K119" s="132"/>
      <c r="L119" s="132"/>
      <c r="M119" s="132"/>
    </row>
    <row r="120" spans="2:13" ht="15" customHeight="1">
      <c r="B120" s="207" t="s">
        <v>78</v>
      </c>
      <c r="C120" s="207"/>
      <c r="D120" s="207"/>
      <c r="E120" s="207"/>
      <c r="F120" s="207"/>
      <c r="G120" s="207"/>
      <c r="H120" s="207"/>
      <c r="I120" s="207"/>
      <c r="J120" s="207"/>
      <c r="K120" s="207"/>
      <c r="L120" s="207"/>
      <c r="M120" s="207"/>
    </row>
    <row r="121" spans="2:13" ht="15" customHeight="1">
      <c r="B121" s="207" t="s">
        <v>1000</v>
      </c>
    </row>
    <row r="122" spans="2:13" ht="15" customHeight="1">
      <c r="B122" s="20" t="s">
        <v>80</v>
      </c>
    </row>
    <row r="123" spans="2:13" ht="15" customHeight="1">
      <c r="B123" s="20" t="s">
        <v>81</v>
      </c>
    </row>
    <row r="124" spans="2:13" s="227" customFormat="1" ht="15" customHeight="1">
      <c r="B124" s="20"/>
      <c r="D124" s="132"/>
      <c r="E124" s="132"/>
      <c r="F124" s="132"/>
      <c r="G124" s="132"/>
      <c r="H124" s="132"/>
      <c r="I124" s="132"/>
      <c r="J124" s="132"/>
      <c r="K124" s="132"/>
      <c r="L124" s="132"/>
      <c r="M124" s="132"/>
    </row>
    <row r="125" spans="2:13" ht="15" customHeight="1">
      <c r="B125" s="142" t="s">
        <v>1234</v>
      </c>
      <c r="D125" s="227"/>
      <c r="E125" s="227"/>
      <c r="F125" s="227"/>
      <c r="G125" s="227"/>
      <c r="H125" s="227"/>
      <c r="I125" s="227"/>
      <c r="J125" s="227"/>
      <c r="K125" s="227"/>
      <c r="L125" s="227"/>
      <c r="M125" s="227"/>
    </row>
    <row r="126" spans="2:13" ht="15" customHeight="1">
      <c r="B126" s="142" t="s">
        <v>1054</v>
      </c>
    </row>
    <row r="127" spans="2:13" ht="15" customHeight="1">
      <c r="B127" s="141" t="s">
        <v>1055</v>
      </c>
    </row>
    <row r="128" spans="2:13" ht="15" customHeight="1">
      <c r="B128" s="142" t="s">
        <v>1073</v>
      </c>
    </row>
    <row r="129" spans="1:14" ht="15" customHeight="1">
      <c r="B129" s="142" t="s">
        <v>1056</v>
      </c>
    </row>
    <row r="130" spans="1:14" ht="15" customHeight="1">
      <c r="B130" s="142" t="s">
        <v>1235</v>
      </c>
    </row>
    <row r="131" spans="1:14" ht="15" customHeight="1">
      <c r="B131" s="142" t="s">
        <v>928</v>
      </c>
    </row>
    <row r="132" spans="1:14" ht="15" customHeight="1">
      <c r="B132" s="142" t="s">
        <v>1057</v>
      </c>
    </row>
    <row r="133" spans="1:14" ht="15" customHeight="1">
      <c r="B133" s="142" t="s">
        <v>1058</v>
      </c>
    </row>
    <row r="134" spans="1:14" ht="15" customHeight="1">
      <c r="B134" s="142" t="s">
        <v>1059</v>
      </c>
    </row>
    <row r="135" spans="1:14" ht="15" customHeight="1">
      <c r="B135" s="142" t="s">
        <v>1060</v>
      </c>
    </row>
    <row r="136" spans="1:14" ht="15" customHeight="1">
      <c r="B136" s="142" t="s">
        <v>1061</v>
      </c>
    </row>
    <row r="137" spans="1:14" ht="15" customHeight="1">
      <c r="B137" s="142" t="s">
        <v>1062</v>
      </c>
    </row>
    <row r="138" spans="1:14" ht="15" customHeight="1">
      <c r="A138" s="142"/>
      <c r="B138" s="142" t="s">
        <v>1063</v>
      </c>
      <c r="N138" s="142"/>
    </row>
    <row r="139" spans="1:14" ht="15" customHeight="1">
      <c r="A139" s="142"/>
      <c r="B139" s="142"/>
      <c r="C139" s="142"/>
      <c r="D139" s="142"/>
      <c r="E139" s="142"/>
      <c r="F139" s="142"/>
      <c r="G139" s="142"/>
      <c r="H139" s="142"/>
      <c r="I139" s="142"/>
      <c r="J139" s="142"/>
      <c r="K139" s="142"/>
      <c r="L139" s="142"/>
      <c r="M139" s="142"/>
      <c r="N139" s="142"/>
    </row>
    <row r="140" spans="1:14" ht="15" customHeight="1">
      <c r="A140" s="142"/>
      <c r="C140" s="142"/>
      <c r="D140" s="142"/>
      <c r="E140" s="142"/>
      <c r="F140" s="142"/>
      <c r="G140" s="142"/>
      <c r="H140" s="142"/>
      <c r="I140" s="142"/>
      <c r="J140" s="142"/>
      <c r="K140" s="142"/>
      <c r="L140" s="142"/>
      <c r="M140" s="142"/>
      <c r="N140" s="142"/>
    </row>
    <row r="141" spans="1:14" ht="15" customHeight="1">
      <c r="A141" s="142"/>
      <c r="C141" s="142"/>
      <c r="D141" s="142"/>
      <c r="E141" s="142"/>
      <c r="F141" s="142"/>
      <c r="G141" s="142"/>
      <c r="H141" s="142"/>
      <c r="I141" s="142"/>
      <c r="J141" s="142"/>
      <c r="K141" s="142"/>
      <c r="L141" s="142"/>
      <c r="M141" s="142"/>
      <c r="N141" s="142"/>
    </row>
    <row r="142" spans="1:14" ht="15" customHeight="1">
      <c r="A142" s="142"/>
      <c r="C142" s="142"/>
      <c r="D142" s="142"/>
      <c r="E142" s="142"/>
      <c r="F142" s="142"/>
      <c r="G142" s="142"/>
      <c r="H142" s="142"/>
      <c r="I142" s="142"/>
      <c r="J142" s="142"/>
      <c r="K142" s="142"/>
      <c r="L142" s="142"/>
      <c r="M142" s="142"/>
      <c r="N142" s="142"/>
    </row>
    <row r="143" spans="1:14" ht="15" customHeight="1">
      <c r="A143" s="142"/>
      <c r="C143" s="142"/>
      <c r="D143" s="142"/>
      <c r="E143" s="142"/>
      <c r="F143" s="142"/>
      <c r="G143" s="142"/>
      <c r="H143" s="142"/>
      <c r="I143" s="142"/>
      <c r="J143" s="142"/>
      <c r="K143" s="142"/>
      <c r="L143" s="142"/>
      <c r="M143" s="142"/>
      <c r="N143" s="142"/>
    </row>
    <row r="144" spans="1:14" ht="15" customHeight="1">
      <c r="A144" s="142"/>
      <c r="C144" s="142"/>
      <c r="D144" s="142"/>
      <c r="E144" s="142"/>
      <c r="F144" s="142"/>
      <c r="G144" s="142"/>
      <c r="H144" s="142"/>
      <c r="I144" s="142"/>
      <c r="J144" s="142"/>
      <c r="K144" s="142"/>
      <c r="L144" s="142"/>
      <c r="M144" s="142"/>
      <c r="N144" s="142"/>
    </row>
    <row r="145" spans="1:14" ht="15" customHeight="1">
      <c r="A145" s="142"/>
      <c r="C145" s="142"/>
      <c r="D145" s="142"/>
      <c r="E145" s="142"/>
      <c r="F145" s="142"/>
      <c r="G145" s="142"/>
      <c r="H145" s="142"/>
      <c r="I145" s="142"/>
      <c r="J145" s="142"/>
      <c r="K145" s="142"/>
      <c r="L145" s="142"/>
      <c r="M145" s="142"/>
      <c r="N145" s="142"/>
    </row>
    <row r="146" spans="1:14" ht="15" customHeight="1">
      <c r="B146" s="142"/>
      <c r="C146" s="142"/>
      <c r="D146" s="142"/>
      <c r="E146" s="142"/>
      <c r="F146" s="142"/>
      <c r="G146" s="142"/>
      <c r="H146" s="142"/>
      <c r="I146" s="142"/>
      <c r="J146" s="142"/>
      <c r="K146" s="142"/>
      <c r="L146" s="142"/>
      <c r="M146" s="142"/>
    </row>
    <row r="147" spans="1:14" ht="15" customHeight="1">
      <c r="B147" s="142"/>
    </row>
    <row r="148" spans="1:14" ht="15" customHeight="1"/>
    <row r="149" spans="1:14" ht="15" customHeight="1"/>
    <row r="150" spans="1:14" ht="15" customHeight="1"/>
    <row r="151" spans="1:14" ht="15" customHeight="1"/>
    <row r="152" spans="1:14" ht="15" customHeight="1"/>
    <row r="153" spans="1:14" ht="15" customHeight="1"/>
    <row r="154" spans="1:14" ht="15" customHeight="1"/>
    <row r="155" spans="1:14" ht="15" customHeight="1"/>
    <row r="156" spans="1:14" ht="15" customHeight="1"/>
    <row r="157" spans="1:14" ht="15" customHeight="1"/>
    <row r="158" spans="1:14" ht="15" customHeight="1"/>
    <row r="159" spans="1:14" ht="15" customHeight="1"/>
    <row r="160" spans="1:14"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sheetData>
  <mergeCells count="2">
    <mergeCell ref="D6:M6"/>
    <mergeCell ref="B6:C7"/>
  </mergeCells>
  <hyperlinks>
    <hyperlink ref="B1" location="INDEX!A1" display="Back to index" xr:uid="{3394C97C-F3F9-483F-9B49-8AD61E28DF7B}"/>
    <hyperlink ref="B122" location="'IDI disclaimer'!A1" display="See IDI disclaimer" xr:uid="{4953E644-4AF4-40F8-B497-3E9237665612}"/>
    <hyperlink ref="B123" location="'Appendix1'!A1" display="See Appendix for Faculty groupings" xr:uid="{47B40FE4-904C-43A8-B021-43EC65D953F8}"/>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7518EB-D571-4001-B8C7-445474F74D37}">
  <sheetPr>
    <tabColor theme="0" tint="-0.14999847407452621"/>
  </sheetPr>
  <dimension ref="A1:XFD213"/>
  <sheetViews>
    <sheetView zoomScaleNormal="100" workbookViewId="0">
      <selection activeCell="Q110" sqref="Q110"/>
    </sheetView>
  </sheetViews>
  <sheetFormatPr defaultColWidth="9.08984375" defaultRowHeight="14.5"/>
  <cols>
    <col min="1" max="1" width="9.08984375" style="132"/>
    <col min="2" max="2" width="39.6328125" style="132" customWidth="1"/>
    <col min="3" max="3" width="7.36328125" style="132" customWidth="1"/>
    <col min="4" max="4" width="11.26953125" style="132" bestFit="1" customWidth="1"/>
    <col min="5" max="16384" width="9.08984375" style="132"/>
  </cols>
  <sheetData>
    <row r="1" spans="1:25 16384:16384">
      <c r="B1" s="12" t="s">
        <v>26</v>
      </c>
      <c r="C1" s="134"/>
      <c r="D1" s="134"/>
      <c r="E1" s="134"/>
      <c r="F1" s="134"/>
      <c r="G1" s="134"/>
      <c r="H1" s="134"/>
      <c r="I1" s="134"/>
      <c r="J1" s="134"/>
      <c r="K1" s="134"/>
      <c r="L1" s="134"/>
      <c r="M1" s="134"/>
      <c r="N1" s="134"/>
      <c r="O1" s="134"/>
      <c r="P1" s="134"/>
      <c r="Q1" s="134"/>
      <c r="R1" s="134"/>
      <c r="S1" s="134"/>
      <c r="T1" s="134"/>
      <c r="U1" s="134"/>
      <c r="V1" s="134"/>
      <c r="W1" s="134"/>
      <c r="X1" s="134"/>
      <c r="Y1" s="134"/>
    </row>
    <row r="2" spans="1:25 16384:16384">
      <c r="A2" s="134"/>
      <c r="B2" s="134"/>
      <c r="C2" s="134"/>
      <c r="D2" s="134"/>
      <c r="E2" s="134"/>
      <c r="F2" s="134"/>
      <c r="G2" s="134"/>
      <c r="H2" s="134"/>
      <c r="I2" s="134"/>
      <c r="J2" s="134"/>
      <c r="K2" s="134"/>
      <c r="L2" s="134"/>
      <c r="M2" s="134"/>
      <c r="N2" s="134"/>
      <c r="O2" s="134"/>
      <c r="P2" s="134"/>
      <c r="Q2" s="134"/>
      <c r="R2" s="134"/>
      <c r="S2" s="134"/>
      <c r="T2" s="134"/>
      <c r="U2" s="134"/>
      <c r="V2" s="134"/>
      <c r="W2" s="134"/>
      <c r="X2" s="134"/>
      <c r="Y2" s="134"/>
    </row>
    <row r="3" spans="1:25 16384:16384" ht="23.5">
      <c r="B3" s="6" t="s">
        <v>1064</v>
      </c>
      <c r="C3" s="134"/>
      <c r="D3" s="134"/>
      <c r="E3" s="134"/>
      <c r="F3" s="134"/>
      <c r="G3" s="134"/>
      <c r="H3" s="134"/>
      <c r="I3" s="134"/>
      <c r="J3" s="134"/>
      <c r="K3" s="134"/>
      <c r="L3" s="134"/>
      <c r="M3" s="134"/>
      <c r="N3" s="134"/>
      <c r="O3" s="134"/>
      <c r="P3" s="134"/>
      <c r="Q3" s="134"/>
      <c r="R3" s="134"/>
      <c r="S3" s="134"/>
      <c r="T3" s="134"/>
      <c r="U3" s="134"/>
      <c r="V3" s="134"/>
      <c r="W3" s="134"/>
      <c r="X3" s="134"/>
      <c r="Y3" s="134"/>
    </row>
    <row r="4" spans="1:25 16384:16384">
      <c r="B4" s="7" t="s">
        <v>1116</v>
      </c>
      <c r="C4" s="134"/>
      <c r="D4" s="134"/>
      <c r="E4" s="134"/>
      <c r="F4" s="134"/>
      <c r="G4" s="134"/>
      <c r="H4" s="134"/>
      <c r="I4" s="134"/>
      <c r="J4" s="134"/>
      <c r="K4" s="134"/>
      <c r="L4" s="134"/>
      <c r="M4" s="134"/>
      <c r="N4" s="134"/>
      <c r="O4" s="134"/>
      <c r="P4" s="134"/>
      <c r="Q4" s="134"/>
      <c r="R4" s="134"/>
      <c r="S4" s="134"/>
      <c r="T4" s="134"/>
      <c r="U4" s="134"/>
      <c r="V4" s="134"/>
      <c r="W4" s="134"/>
      <c r="X4" s="134"/>
      <c r="Y4" s="134"/>
    </row>
    <row r="5" spans="1:25 16384:16384">
      <c r="B5" s="138" t="s">
        <v>35</v>
      </c>
      <c r="C5" s="135"/>
      <c r="D5" s="135"/>
      <c r="E5" s="135"/>
      <c r="F5" s="135"/>
      <c r="G5" s="135"/>
      <c r="H5" s="135"/>
      <c r="I5" s="135"/>
      <c r="J5" s="135"/>
      <c r="K5" s="135"/>
      <c r="L5" s="135"/>
      <c r="M5" s="135"/>
      <c r="N5" s="135"/>
      <c r="O5" s="135"/>
      <c r="P5" s="135"/>
      <c r="Q5" s="135"/>
      <c r="R5" s="135"/>
      <c r="S5" s="135"/>
      <c r="T5" s="135"/>
      <c r="U5" s="135"/>
      <c r="V5" s="135"/>
      <c r="W5" s="135"/>
      <c r="X5" s="135"/>
      <c r="Y5" s="135"/>
    </row>
    <row r="6" spans="1:25 16384:16384">
      <c r="B6" s="248" t="s">
        <v>27</v>
      </c>
      <c r="C6" s="248"/>
      <c r="D6" s="249" t="s">
        <v>934</v>
      </c>
      <c r="E6" s="250"/>
      <c r="F6" s="250"/>
      <c r="G6" s="250"/>
      <c r="H6" s="250"/>
      <c r="I6" s="250"/>
      <c r="J6" s="250"/>
      <c r="K6" s="250"/>
      <c r="L6" s="250"/>
      <c r="M6" s="251"/>
      <c r="N6" s="135"/>
      <c r="O6" s="134"/>
    </row>
    <row r="7" spans="1:25 16384:16384">
      <c r="B7" s="248"/>
      <c r="C7" s="248"/>
      <c r="D7" s="37">
        <v>2010</v>
      </c>
      <c r="E7" s="37">
        <v>2011</v>
      </c>
      <c r="F7" s="37">
        <v>2012</v>
      </c>
      <c r="G7" s="37">
        <v>2013</v>
      </c>
      <c r="H7" s="37">
        <v>2014</v>
      </c>
      <c r="I7" s="37">
        <v>2015</v>
      </c>
      <c r="J7" s="37">
        <v>2016</v>
      </c>
      <c r="K7" s="37">
        <v>2017</v>
      </c>
      <c r="L7" s="37">
        <v>2018</v>
      </c>
      <c r="M7" s="37">
        <v>2019</v>
      </c>
      <c r="N7" s="135"/>
      <c r="O7" s="134"/>
    </row>
    <row r="8" spans="1:25 16384:16384">
      <c r="B8" s="15" t="s">
        <v>1023</v>
      </c>
      <c r="C8" s="16" t="s">
        <v>29</v>
      </c>
      <c r="D8" s="143">
        <v>453</v>
      </c>
      <c r="E8" s="143">
        <v>453</v>
      </c>
      <c r="F8" s="143">
        <v>453</v>
      </c>
      <c r="G8" s="143">
        <v>483</v>
      </c>
      <c r="H8" s="143">
        <v>483</v>
      </c>
      <c r="I8" s="143">
        <v>519</v>
      </c>
      <c r="J8" s="143">
        <v>537</v>
      </c>
      <c r="K8" s="143">
        <v>588</v>
      </c>
      <c r="L8" s="143">
        <v>633</v>
      </c>
      <c r="M8" s="143">
        <v>666</v>
      </c>
      <c r="N8" s="135"/>
      <c r="O8" s="134"/>
      <c r="XFD8" s="133">
        <f>DOM.GRAD!XFD7</f>
        <v>0</v>
      </c>
    </row>
    <row r="9" spans="1:25 16384:16384" s="209" customFormat="1">
      <c r="B9" s="15" t="s">
        <v>1046</v>
      </c>
      <c r="C9" s="16" t="s">
        <v>29</v>
      </c>
      <c r="D9" s="143">
        <v>39</v>
      </c>
      <c r="E9" s="143">
        <v>39</v>
      </c>
      <c r="F9" s="143">
        <v>57</v>
      </c>
      <c r="G9" s="143">
        <v>51</v>
      </c>
      <c r="H9" s="143">
        <v>54</v>
      </c>
      <c r="I9" s="143">
        <v>60</v>
      </c>
      <c r="J9" s="143">
        <v>69</v>
      </c>
      <c r="K9" s="143">
        <v>69</v>
      </c>
      <c r="L9" s="143">
        <v>75</v>
      </c>
      <c r="M9" s="143">
        <v>78</v>
      </c>
      <c r="N9" s="218"/>
      <c r="O9" s="211"/>
      <c r="XFD9" s="210"/>
    </row>
    <row r="10" spans="1:25 16384:16384" s="209" customFormat="1">
      <c r="B10" s="15" t="s">
        <v>929</v>
      </c>
      <c r="C10" s="16" t="s">
        <v>29</v>
      </c>
      <c r="D10" s="143">
        <v>9</v>
      </c>
      <c r="E10" s="143">
        <v>18</v>
      </c>
      <c r="F10" s="143">
        <v>15</v>
      </c>
      <c r="G10" s="143">
        <v>15</v>
      </c>
      <c r="H10" s="143">
        <v>21</v>
      </c>
      <c r="I10" s="143">
        <v>21</v>
      </c>
      <c r="J10" s="143">
        <v>24</v>
      </c>
      <c r="K10" s="143">
        <v>21</v>
      </c>
      <c r="L10" s="143">
        <v>21</v>
      </c>
      <c r="M10" s="143">
        <v>30</v>
      </c>
      <c r="N10" s="121"/>
      <c r="O10" s="211"/>
      <c r="XFD10" s="210"/>
    </row>
    <row r="11" spans="1:25 16384:16384">
      <c r="B11" s="139"/>
      <c r="C11" s="139"/>
      <c r="D11" s="165"/>
      <c r="E11" s="165"/>
      <c r="F11" s="165"/>
      <c r="G11" s="165"/>
      <c r="H11" s="165"/>
      <c r="I11" s="165"/>
      <c r="J11" s="165"/>
      <c r="K11" s="165"/>
      <c r="L11" s="165"/>
      <c r="M11" s="165"/>
      <c r="N11" s="218"/>
      <c r="O11" s="134"/>
      <c r="XFD11" s="133"/>
    </row>
    <row r="12" spans="1:25 16384:16384">
      <c r="B12" s="15" t="s">
        <v>1194</v>
      </c>
      <c r="C12" s="16"/>
      <c r="D12" s="144"/>
      <c r="E12" s="144"/>
      <c r="F12" s="144"/>
      <c r="G12" s="144"/>
      <c r="H12" s="144"/>
      <c r="I12" s="144"/>
      <c r="J12" s="144"/>
      <c r="K12" s="144"/>
      <c r="L12" s="144"/>
      <c r="M12" s="144"/>
      <c r="N12" s="139"/>
      <c r="O12" s="134"/>
      <c r="P12" s="134"/>
      <c r="Q12" s="134"/>
      <c r="R12" s="134"/>
      <c r="S12" s="134"/>
      <c r="T12" s="134"/>
      <c r="U12" s="134"/>
      <c r="V12" s="134"/>
      <c r="W12" s="134"/>
      <c r="X12" s="134"/>
      <c r="Y12" s="134"/>
    </row>
    <row r="13" spans="1:25 16384:16384">
      <c r="B13" s="140" t="s">
        <v>1196</v>
      </c>
      <c r="C13" s="16" t="s">
        <v>29</v>
      </c>
      <c r="D13" s="144">
        <v>420</v>
      </c>
      <c r="E13" s="144">
        <v>420</v>
      </c>
      <c r="F13" s="144">
        <v>414</v>
      </c>
      <c r="G13" s="144">
        <v>426</v>
      </c>
      <c r="H13" s="144">
        <v>408</v>
      </c>
      <c r="I13" s="144">
        <v>414</v>
      </c>
      <c r="J13" s="144">
        <v>429</v>
      </c>
      <c r="K13" s="144">
        <v>474</v>
      </c>
      <c r="L13" s="144">
        <v>498</v>
      </c>
      <c r="M13" s="144">
        <v>522</v>
      </c>
      <c r="N13" s="162"/>
      <c r="O13" s="134"/>
      <c r="P13" s="134"/>
      <c r="Q13" s="134"/>
      <c r="R13" s="134"/>
      <c r="S13" s="134"/>
      <c r="T13" s="134"/>
      <c r="U13" s="134"/>
      <c r="V13" s="134"/>
      <c r="W13" s="134"/>
      <c r="X13" s="134"/>
      <c r="Y13" s="134"/>
    </row>
    <row r="14" spans="1:25 16384:16384">
      <c r="B14" s="17" t="s">
        <v>1046</v>
      </c>
      <c r="C14" s="16" t="s">
        <v>29</v>
      </c>
      <c r="D14" s="144">
        <v>36</v>
      </c>
      <c r="E14" s="144">
        <v>39</v>
      </c>
      <c r="F14" s="144">
        <v>54</v>
      </c>
      <c r="G14" s="144">
        <v>51</v>
      </c>
      <c r="H14" s="144">
        <v>45</v>
      </c>
      <c r="I14" s="144">
        <v>51</v>
      </c>
      <c r="J14" s="144">
        <v>54</v>
      </c>
      <c r="K14" s="144">
        <v>63</v>
      </c>
      <c r="L14" s="144">
        <v>63</v>
      </c>
      <c r="M14" s="144">
        <v>72</v>
      </c>
      <c r="N14" s="162"/>
      <c r="O14" s="134"/>
      <c r="P14" s="134"/>
      <c r="Q14" s="134"/>
      <c r="R14" s="134"/>
      <c r="S14" s="134"/>
      <c r="T14" s="134"/>
      <c r="U14" s="134"/>
      <c r="V14" s="134"/>
      <c r="W14" s="134"/>
      <c r="X14" s="134"/>
      <c r="Y14" s="134"/>
    </row>
    <row r="15" spans="1:25 16384:16384" ht="15" customHeight="1">
      <c r="B15" s="17" t="s">
        <v>929</v>
      </c>
      <c r="C15" s="16" t="s">
        <v>29</v>
      </c>
      <c r="D15" s="144">
        <v>6</v>
      </c>
      <c r="E15" s="144">
        <v>15</v>
      </c>
      <c r="F15" s="144">
        <v>15</v>
      </c>
      <c r="G15" s="144">
        <v>15</v>
      </c>
      <c r="H15" s="144">
        <v>18</v>
      </c>
      <c r="I15" s="144">
        <v>18</v>
      </c>
      <c r="J15" s="144">
        <v>12</v>
      </c>
      <c r="K15" s="144">
        <v>18</v>
      </c>
      <c r="L15" s="144">
        <v>15</v>
      </c>
      <c r="M15" s="144">
        <v>24</v>
      </c>
      <c r="N15" s="211"/>
      <c r="O15" s="134"/>
      <c r="P15" s="134"/>
      <c r="Q15" s="134"/>
      <c r="R15" s="134"/>
      <c r="S15" s="134"/>
      <c r="T15" s="134"/>
      <c r="U15" s="134"/>
      <c r="V15" s="134"/>
      <c r="W15" s="134"/>
      <c r="X15" s="134"/>
      <c r="Y15" s="134"/>
    </row>
    <row r="16" spans="1:25 16384:16384" ht="15" customHeight="1">
      <c r="B16" s="15" t="s">
        <v>1195</v>
      </c>
      <c r="C16" s="16"/>
      <c r="D16" s="165"/>
      <c r="E16" s="165"/>
      <c r="F16" s="165"/>
      <c r="G16" s="165"/>
      <c r="H16" s="165"/>
      <c r="I16" s="165"/>
      <c r="J16" s="165"/>
      <c r="K16" s="165"/>
      <c r="L16" s="165"/>
      <c r="M16" s="165"/>
      <c r="N16" s="211"/>
      <c r="O16" s="134"/>
      <c r="P16" s="134"/>
      <c r="Q16" s="134"/>
      <c r="R16" s="134"/>
      <c r="S16" s="134"/>
      <c r="T16" s="134"/>
      <c r="U16" s="134"/>
      <c r="V16" s="134"/>
      <c r="W16" s="134"/>
      <c r="X16" s="134"/>
      <c r="Y16" s="134"/>
    </row>
    <row r="17" spans="2:29" ht="15" customHeight="1">
      <c r="B17" s="140" t="s">
        <v>1197</v>
      </c>
      <c r="C17" s="16" t="s">
        <v>29</v>
      </c>
      <c r="D17" s="144" t="s">
        <v>927</v>
      </c>
      <c r="E17" s="144" t="s">
        <v>927</v>
      </c>
      <c r="F17" s="144" t="s">
        <v>927</v>
      </c>
      <c r="G17" s="144" t="s">
        <v>927</v>
      </c>
      <c r="H17" s="144" t="s">
        <v>927</v>
      </c>
      <c r="I17" s="144" t="s">
        <v>927</v>
      </c>
      <c r="J17" s="144" t="s">
        <v>927</v>
      </c>
      <c r="K17" s="144" t="s">
        <v>927</v>
      </c>
      <c r="L17" s="144">
        <v>132</v>
      </c>
      <c r="M17" s="144">
        <v>147</v>
      </c>
      <c r="N17" s="211"/>
      <c r="O17" s="134"/>
      <c r="P17" s="134"/>
      <c r="Q17" s="134"/>
      <c r="R17" s="134"/>
      <c r="S17" s="134"/>
      <c r="T17" s="134"/>
      <c r="U17" s="134"/>
      <c r="V17" s="134"/>
      <c r="W17" s="134"/>
      <c r="X17" s="134"/>
      <c r="Y17" s="134"/>
    </row>
    <row r="18" spans="2:29" ht="15" customHeight="1">
      <c r="B18" s="17" t="s">
        <v>1046</v>
      </c>
      <c r="C18" s="16" t="s">
        <v>29</v>
      </c>
      <c r="D18" s="144" t="s">
        <v>927</v>
      </c>
      <c r="E18" s="144" t="s">
        <v>927</v>
      </c>
      <c r="F18" s="144" t="s">
        <v>927</v>
      </c>
      <c r="G18" s="144" t="s">
        <v>927</v>
      </c>
      <c r="H18" s="144" t="s">
        <v>927</v>
      </c>
      <c r="I18" s="144" t="s">
        <v>927</v>
      </c>
      <c r="J18" s="144" t="s">
        <v>927</v>
      </c>
      <c r="K18" s="144" t="s">
        <v>927</v>
      </c>
      <c r="L18" s="144" t="s">
        <v>927</v>
      </c>
      <c r="M18" s="144">
        <v>12</v>
      </c>
      <c r="N18" s="211"/>
      <c r="O18" s="134"/>
      <c r="P18" s="134"/>
      <c r="Q18" s="134"/>
      <c r="R18" s="134"/>
      <c r="S18" s="134"/>
      <c r="T18" s="134"/>
      <c r="U18" s="134"/>
      <c r="V18" s="134"/>
      <c r="W18" s="134"/>
      <c r="X18" s="134"/>
      <c r="Y18" s="134"/>
    </row>
    <row r="19" spans="2:29" ht="15" customHeight="1">
      <c r="B19" s="17" t="s">
        <v>929</v>
      </c>
      <c r="C19" s="16" t="s">
        <v>29</v>
      </c>
      <c r="D19" s="144" t="s">
        <v>927</v>
      </c>
      <c r="E19" s="144" t="s">
        <v>927</v>
      </c>
      <c r="F19" s="144" t="s">
        <v>927</v>
      </c>
      <c r="G19" s="144" t="s">
        <v>927</v>
      </c>
      <c r="H19" s="144" t="s">
        <v>927</v>
      </c>
      <c r="I19" s="144" t="s">
        <v>927</v>
      </c>
      <c r="J19" s="144" t="s">
        <v>927</v>
      </c>
      <c r="K19" s="144" t="s">
        <v>927</v>
      </c>
      <c r="L19" s="144" t="s">
        <v>927</v>
      </c>
      <c r="M19" s="144" t="s">
        <v>927</v>
      </c>
      <c r="N19" s="211"/>
      <c r="O19" s="134"/>
      <c r="P19" s="134"/>
      <c r="Q19" s="134"/>
      <c r="R19" s="134"/>
      <c r="S19" s="134"/>
      <c r="T19" s="134"/>
      <c r="U19" s="134"/>
      <c r="V19" s="134"/>
      <c r="W19" s="134"/>
      <c r="X19" s="134"/>
      <c r="Y19" s="134"/>
    </row>
    <row r="20" spans="2:29" ht="15" customHeight="1">
      <c r="B20" s="139"/>
      <c r="C20" s="139"/>
      <c r="D20" s="165"/>
      <c r="E20" s="165"/>
      <c r="F20" s="165"/>
      <c r="G20" s="165"/>
      <c r="H20" s="165"/>
      <c r="I20" s="165"/>
      <c r="J20" s="165"/>
      <c r="K20" s="165"/>
      <c r="L20" s="165"/>
      <c r="M20" s="165"/>
      <c r="N20" s="211"/>
      <c r="O20" s="134"/>
      <c r="P20" s="134"/>
      <c r="Q20" s="134"/>
      <c r="R20" s="134"/>
      <c r="S20" s="134"/>
      <c r="T20" s="134"/>
      <c r="U20" s="134"/>
      <c r="V20" s="134"/>
      <c r="W20" s="134"/>
      <c r="X20" s="134"/>
      <c r="Y20" s="134"/>
    </row>
    <row r="21" spans="2:29" ht="15" customHeight="1">
      <c r="B21" s="15" t="s">
        <v>1198</v>
      </c>
      <c r="C21" s="16"/>
      <c r="D21" s="144"/>
      <c r="E21" s="144"/>
      <c r="F21" s="144"/>
      <c r="G21" s="144"/>
      <c r="H21" s="144"/>
      <c r="I21" s="144"/>
      <c r="J21" s="144"/>
      <c r="K21" s="144"/>
      <c r="L21" s="144"/>
      <c r="M21" s="144"/>
      <c r="N21" s="211"/>
      <c r="O21" s="134"/>
      <c r="P21" s="134"/>
      <c r="Q21" s="134"/>
      <c r="R21" s="134"/>
      <c r="S21" s="134"/>
      <c r="T21" s="134"/>
      <c r="U21" s="134"/>
      <c r="V21" s="134"/>
      <c r="W21" s="134"/>
      <c r="X21" s="134"/>
      <c r="Y21" s="134"/>
    </row>
    <row r="22" spans="2:29" ht="15" customHeight="1">
      <c r="B22" s="140" t="s">
        <v>1199</v>
      </c>
      <c r="C22" s="16" t="s">
        <v>29</v>
      </c>
      <c r="D22" s="144">
        <v>276</v>
      </c>
      <c r="E22" s="144">
        <v>282</v>
      </c>
      <c r="F22" s="144">
        <v>279</v>
      </c>
      <c r="G22" s="144">
        <v>300</v>
      </c>
      <c r="H22" s="144">
        <v>312</v>
      </c>
      <c r="I22" s="144">
        <v>336</v>
      </c>
      <c r="J22" s="144">
        <v>366</v>
      </c>
      <c r="K22" s="144">
        <v>393</v>
      </c>
      <c r="L22" s="144">
        <v>435</v>
      </c>
      <c r="M22" s="144">
        <v>462</v>
      </c>
      <c r="N22" s="234" t="s">
        <v>1006</v>
      </c>
      <c r="O22" s="235">
        <f>D22-D23</f>
        <v>246</v>
      </c>
      <c r="P22" s="235">
        <f t="shared" ref="P22:X23" si="0">E22-E23</f>
        <v>258</v>
      </c>
      <c r="Q22" s="235">
        <f t="shared" si="0"/>
        <v>237</v>
      </c>
      <c r="R22" s="235">
        <f t="shared" si="0"/>
        <v>261</v>
      </c>
      <c r="S22" s="235">
        <f t="shared" si="0"/>
        <v>276</v>
      </c>
      <c r="T22" s="235">
        <f t="shared" si="0"/>
        <v>294</v>
      </c>
      <c r="U22" s="235">
        <f t="shared" si="0"/>
        <v>318</v>
      </c>
      <c r="V22" s="235">
        <f t="shared" si="0"/>
        <v>336</v>
      </c>
      <c r="W22" s="235">
        <f t="shared" si="0"/>
        <v>375</v>
      </c>
      <c r="X22" s="235">
        <f>M22-M23</f>
        <v>405</v>
      </c>
      <c r="Y22" s="235"/>
      <c r="Z22" s="220"/>
      <c r="AA22" s="220"/>
      <c r="AB22" s="220"/>
      <c r="AC22" s="220"/>
    </row>
    <row r="23" spans="2:29" ht="15" customHeight="1">
      <c r="B23" s="17" t="s">
        <v>1046</v>
      </c>
      <c r="C23" s="16" t="s">
        <v>29</v>
      </c>
      <c r="D23" s="144">
        <v>30</v>
      </c>
      <c r="E23" s="144">
        <v>24</v>
      </c>
      <c r="F23" s="144">
        <v>42</v>
      </c>
      <c r="G23" s="144">
        <v>39</v>
      </c>
      <c r="H23" s="144">
        <v>36</v>
      </c>
      <c r="I23" s="144">
        <v>42</v>
      </c>
      <c r="J23" s="144">
        <v>48</v>
      </c>
      <c r="K23" s="144">
        <v>57</v>
      </c>
      <c r="L23" s="144">
        <v>60</v>
      </c>
      <c r="M23" s="144">
        <v>57</v>
      </c>
      <c r="N23" s="236" t="s">
        <v>1008</v>
      </c>
      <c r="O23" s="235">
        <f>D23-D24</f>
        <v>24</v>
      </c>
      <c r="P23" s="235">
        <f t="shared" si="0"/>
        <v>15</v>
      </c>
      <c r="Q23" s="235">
        <f t="shared" si="0"/>
        <v>33</v>
      </c>
      <c r="R23" s="235">
        <f t="shared" si="0"/>
        <v>27</v>
      </c>
      <c r="S23" s="235">
        <f t="shared" si="0"/>
        <v>24</v>
      </c>
      <c r="T23" s="235">
        <f t="shared" si="0"/>
        <v>27</v>
      </c>
      <c r="U23" s="235">
        <f t="shared" si="0"/>
        <v>33</v>
      </c>
      <c r="V23" s="235">
        <f t="shared" si="0"/>
        <v>39</v>
      </c>
      <c r="W23" s="235">
        <f t="shared" si="0"/>
        <v>48</v>
      </c>
      <c r="X23" s="235">
        <f t="shared" si="0"/>
        <v>36</v>
      </c>
      <c r="Y23" s="235"/>
      <c r="Z23" s="220"/>
      <c r="AA23" s="220"/>
      <c r="AB23" s="220"/>
      <c r="AC23" s="220"/>
    </row>
    <row r="24" spans="2:29" ht="15" customHeight="1">
      <c r="B24" s="17" t="s">
        <v>929</v>
      </c>
      <c r="C24" s="16" t="s">
        <v>29</v>
      </c>
      <c r="D24" s="144">
        <v>6</v>
      </c>
      <c r="E24" s="144">
        <v>9</v>
      </c>
      <c r="F24" s="144">
        <v>9</v>
      </c>
      <c r="G24" s="144">
        <v>12</v>
      </c>
      <c r="H24" s="144">
        <v>12</v>
      </c>
      <c r="I24" s="144">
        <v>15</v>
      </c>
      <c r="J24" s="144">
        <v>15</v>
      </c>
      <c r="K24" s="144">
        <v>18</v>
      </c>
      <c r="L24" s="144">
        <v>12</v>
      </c>
      <c r="M24" s="144">
        <v>21</v>
      </c>
      <c r="N24" s="237" t="s">
        <v>1007</v>
      </c>
      <c r="O24" s="235">
        <f>D24</f>
        <v>6</v>
      </c>
      <c r="P24" s="235">
        <f t="shared" ref="P24:X24" si="1">E24</f>
        <v>9</v>
      </c>
      <c r="Q24" s="235">
        <f t="shared" si="1"/>
        <v>9</v>
      </c>
      <c r="R24" s="235">
        <f t="shared" si="1"/>
        <v>12</v>
      </c>
      <c r="S24" s="235">
        <f t="shared" si="1"/>
        <v>12</v>
      </c>
      <c r="T24" s="235">
        <f t="shared" si="1"/>
        <v>15</v>
      </c>
      <c r="U24" s="235">
        <f t="shared" si="1"/>
        <v>15</v>
      </c>
      <c r="V24" s="235">
        <f t="shared" si="1"/>
        <v>18</v>
      </c>
      <c r="W24" s="235">
        <f t="shared" si="1"/>
        <v>12</v>
      </c>
      <c r="X24" s="235">
        <f t="shared" si="1"/>
        <v>21</v>
      </c>
      <c r="Y24" s="235"/>
      <c r="Z24" s="220"/>
      <c r="AA24" s="220"/>
      <c r="AB24" s="220"/>
      <c r="AC24" s="220"/>
    </row>
    <row r="25" spans="2:29" ht="15" customHeight="1">
      <c r="B25" s="15" t="s">
        <v>1200</v>
      </c>
      <c r="C25" s="16"/>
      <c r="D25" s="144"/>
      <c r="E25" s="144"/>
      <c r="F25" s="144"/>
      <c r="G25" s="144"/>
      <c r="H25" s="144"/>
      <c r="I25" s="144"/>
      <c r="J25" s="144"/>
      <c r="K25" s="144"/>
      <c r="L25" s="144"/>
      <c r="M25" s="144"/>
      <c r="N25" s="236"/>
      <c r="O25" s="234"/>
      <c r="P25" s="234"/>
      <c r="Q25" s="234"/>
      <c r="R25" s="234"/>
      <c r="S25" s="234"/>
      <c r="T25" s="234"/>
      <c r="U25" s="234"/>
      <c r="V25" s="234"/>
      <c r="W25" s="234"/>
      <c r="X25" s="234"/>
      <c r="Y25" s="234"/>
    </row>
    <row r="26" spans="2:29" ht="15" customHeight="1">
      <c r="B26" s="140" t="s">
        <v>1201</v>
      </c>
      <c r="C26" s="16" t="s">
        <v>29</v>
      </c>
      <c r="D26" s="144">
        <v>177</v>
      </c>
      <c r="E26" s="144">
        <v>171</v>
      </c>
      <c r="F26" s="144">
        <v>171</v>
      </c>
      <c r="G26" s="144">
        <v>183</v>
      </c>
      <c r="H26" s="144">
        <v>171</v>
      </c>
      <c r="I26" s="144">
        <v>183</v>
      </c>
      <c r="J26" s="144">
        <v>174</v>
      </c>
      <c r="K26" s="144">
        <v>192</v>
      </c>
      <c r="L26" s="144">
        <v>198</v>
      </c>
      <c r="M26" s="144">
        <v>201</v>
      </c>
      <c r="N26" s="234" t="s">
        <v>1006</v>
      </c>
      <c r="O26" s="235">
        <f>D26-D27</f>
        <v>168</v>
      </c>
      <c r="P26" s="235">
        <f t="shared" ref="P26:P27" si="2">E26-E27</f>
        <v>156</v>
      </c>
      <c r="Q26" s="235">
        <f t="shared" ref="Q26:Q27" si="3">F26-F27</f>
        <v>156</v>
      </c>
      <c r="R26" s="235">
        <f t="shared" ref="R26" si="4">G26-G27</f>
        <v>171</v>
      </c>
      <c r="S26" s="235">
        <f t="shared" ref="S26:S27" si="5">H26-H27</f>
        <v>153</v>
      </c>
      <c r="T26" s="235">
        <f t="shared" ref="T26:T27" si="6">I26-I27</f>
        <v>165</v>
      </c>
      <c r="U26" s="235">
        <f t="shared" ref="U26:U27" si="7">J26-J27</f>
        <v>153</v>
      </c>
      <c r="V26" s="235">
        <f t="shared" ref="V26" si="8">K26-K27</f>
        <v>180</v>
      </c>
      <c r="W26" s="235">
        <f t="shared" ref="W26:W27" si="9">L26-L27</f>
        <v>183</v>
      </c>
      <c r="X26" s="235">
        <f>M26-M27</f>
        <v>180</v>
      </c>
      <c r="Y26" s="234"/>
    </row>
    <row r="27" spans="2:29" ht="15" customHeight="1">
      <c r="B27" s="17" t="s">
        <v>1046</v>
      </c>
      <c r="C27" s="16" t="s">
        <v>29</v>
      </c>
      <c r="D27" s="144">
        <v>9</v>
      </c>
      <c r="E27" s="144">
        <v>15</v>
      </c>
      <c r="F27" s="144">
        <v>15</v>
      </c>
      <c r="G27" s="144">
        <v>12</v>
      </c>
      <c r="H27" s="144">
        <v>18</v>
      </c>
      <c r="I27" s="144">
        <v>18</v>
      </c>
      <c r="J27" s="144">
        <v>21</v>
      </c>
      <c r="K27" s="144">
        <v>12</v>
      </c>
      <c r="L27" s="144">
        <v>15</v>
      </c>
      <c r="M27" s="144">
        <v>21</v>
      </c>
      <c r="N27" s="236" t="s">
        <v>1008</v>
      </c>
      <c r="O27" s="235">
        <f>D27-3</f>
        <v>6</v>
      </c>
      <c r="P27" s="235">
        <f t="shared" si="2"/>
        <v>6</v>
      </c>
      <c r="Q27" s="235">
        <f t="shared" si="3"/>
        <v>9</v>
      </c>
      <c r="R27" s="235">
        <f>G27-3</f>
        <v>9</v>
      </c>
      <c r="S27" s="235">
        <f t="shared" si="5"/>
        <v>9</v>
      </c>
      <c r="T27" s="235">
        <f t="shared" si="6"/>
        <v>12</v>
      </c>
      <c r="U27" s="235">
        <f t="shared" si="7"/>
        <v>12</v>
      </c>
      <c r="V27" s="235">
        <f>K27-3</f>
        <v>9</v>
      </c>
      <c r="W27" s="235">
        <f t="shared" si="9"/>
        <v>6</v>
      </c>
      <c r="X27" s="235">
        <f t="shared" ref="X27" si="10">M27-M28</f>
        <v>12</v>
      </c>
      <c r="Y27" s="234"/>
    </row>
    <row r="28" spans="2:29" ht="15" customHeight="1">
      <c r="B28" s="17" t="s">
        <v>929</v>
      </c>
      <c r="C28" s="16" t="s">
        <v>29</v>
      </c>
      <c r="D28" s="144" t="s">
        <v>927</v>
      </c>
      <c r="E28" s="144">
        <v>9</v>
      </c>
      <c r="F28" s="144">
        <v>6</v>
      </c>
      <c r="G28" s="144" t="s">
        <v>927</v>
      </c>
      <c r="H28" s="144">
        <v>9</v>
      </c>
      <c r="I28" s="144">
        <v>6</v>
      </c>
      <c r="J28" s="144">
        <v>9</v>
      </c>
      <c r="K28" s="144" t="s">
        <v>927</v>
      </c>
      <c r="L28" s="144">
        <v>9</v>
      </c>
      <c r="M28" s="144">
        <v>9</v>
      </c>
      <c r="N28" s="237" t="s">
        <v>1007</v>
      </c>
      <c r="O28" s="235">
        <f>3</f>
        <v>3</v>
      </c>
      <c r="P28" s="235">
        <f t="shared" ref="P28" si="11">E28</f>
        <v>9</v>
      </c>
      <c r="Q28" s="235">
        <f t="shared" ref="Q28" si="12">F28</f>
        <v>6</v>
      </c>
      <c r="R28" s="235">
        <v>3</v>
      </c>
      <c r="S28" s="235">
        <f t="shared" ref="S28" si="13">H28</f>
        <v>9</v>
      </c>
      <c r="T28" s="235">
        <f t="shared" ref="T28" si="14">I28</f>
        <v>6</v>
      </c>
      <c r="U28" s="235">
        <f t="shared" ref="U28" si="15">J28</f>
        <v>9</v>
      </c>
      <c r="V28" s="235">
        <v>3</v>
      </c>
      <c r="W28" s="235">
        <f t="shared" ref="W28" si="16">L28</f>
        <v>9</v>
      </c>
      <c r="X28" s="235">
        <f t="shared" ref="X28" si="17">M28</f>
        <v>9</v>
      </c>
      <c r="Y28" s="234"/>
    </row>
    <row r="29" spans="2:29" s="225" customFormat="1" ht="15" customHeight="1">
      <c r="B29" s="139"/>
      <c r="C29" s="139"/>
      <c r="D29" s="230"/>
      <c r="E29" s="230"/>
      <c r="F29" s="230"/>
      <c r="G29" s="230"/>
      <c r="H29" s="230"/>
      <c r="I29" s="230"/>
      <c r="J29" s="230"/>
      <c r="K29" s="230"/>
      <c r="L29" s="230"/>
      <c r="M29" s="230"/>
      <c r="N29" s="121"/>
      <c r="O29" s="220"/>
      <c r="P29" s="220"/>
      <c r="Q29" s="220"/>
      <c r="R29" s="220"/>
      <c r="S29" s="220"/>
      <c r="T29" s="220"/>
      <c r="U29" s="220"/>
      <c r="V29" s="220"/>
      <c r="W29" s="220"/>
      <c r="X29" s="220"/>
      <c r="Y29" s="226"/>
    </row>
    <row r="30" spans="2:29" ht="15" customHeight="1">
      <c r="B30" s="229" t="s">
        <v>1051</v>
      </c>
      <c r="N30" s="218"/>
      <c r="O30" s="134"/>
      <c r="P30" s="134"/>
      <c r="Q30" s="134"/>
      <c r="R30" s="134"/>
      <c r="S30" s="134"/>
      <c r="T30" s="134"/>
      <c r="U30" s="134"/>
      <c r="V30" s="134"/>
      <c r="W30" s="134"/>
      <c r="X30" s="134"/>
      <c r="Y30" s="134"/>
    </row>
    <row r="31" spans="2:29" ht="15" customHeight="1">
      <c r="B31" s="15" t="s">
        <v>931</v>
      </c>
      <c r="C31" s="16"/>
      <c r="D31" s="144"/>
      <c r="E31" s="144"/>
      <c r="F31" s="144"/>
      <c r="G31" s="144"/>
      <c r="H31" s="144"/>
      <c r="I31" s="144"/>
      <c r="J31" s="144"/>
      <c r="K31" s="144"/>
      <c r="L31" s="144"/>
      <c r="M31" s="144"/>
      <c r="O31" s="134"/>
      <c r="P31" s="134"/>
      <c r="Q31" s="134"/>
      <c r="R31" s="134"/>
      <c r="S31" s="134"/>
      <c r="T31" s="134"/>
      <c r="U31" s="134"/>
      <c r="V31" s="134"/>
      <c r="W31" s="134"/>
      <c r="X31" s="134"/>
      <c r="Y31" s="134"/>
    </row>
    <row r="32" spans="2:29" ht="15" customHeight="1">
      <c r="B32" s="140" t="s">
        <v>930</v>
      </c>
      <c r="C32" s="16" t="s">
        <v>29</v>
      </c>
      <c r="D32" s="144">
        <v>21</v>
      </c>
      <c r="E32" s="144">
        <v>18</v>
      </c>
      <c r="F32" s="144">
        <v>12</v>
      </c>
      <c r="G32" s="144">
        <v>9</v>
      </c>
      <c r="H32" s="144">
        <v>12</v>
      </c>
      <c r="I32" s="144">
        <v>18</v>
      </c>
      <c r="J32" s="144">
        <v>15</v>
      </c>
      <c r="K32" s="144">
        <v>18</v>
      </c>
      <c r="L32" s="144">
        <v>24</v>
      </c>
      <c r="M32" s="144">
        <v>24</v>
      </c>
      <c r="O32" s="134"/>
      <c r="P32" s="134"/>
      <c r="Q32" s="134"/>
      <c r="R32" s="134"/>
      <c r="S32" s="134"/>
      <c r="T32" s="134"/>
      <c r="U32" s="134"/>
      <c r="V32" s="134"/>
      <c r="W32" s="134"/>
      <c r="X32" s="134"/>
      <c r="Y32" s="134"/>
    </row>
    <row r="33" spans="2:25" ht="15" customHeight="1">
      <c r="B33" s="17" t="s">
        <v>1046</v>
      </c>
      <c r="C33" s="16" t="s">
        <v>29</v>
      </c>
      <c r="D33" s="144" t="s">
        <v>927</v>
      </c>
      <c r="E33" s="144" t="s">
        <v>927</v>
      </c>
      <c r="F33" s="144" t="s">
        <v>927</v>
      </c>
      <c r="G33" s="144" t="s">
        <v>927</v>
      </c>
      <c r="H33" s="144" t="s">
        <v>927</v>
      </c>
      <c r="I33" s="144" t="s">
        <v>927</v>
      </c>
      <c r="J33" s="144" t="s">
        <v>927</v>
      </c>
      <c r="K33" s="144" t="s">
        <v>927</v>
      </c>
      <c r="L33" s="144" t="s">
        <v>927</v>
      </c>
      <c r="M33" s="144" t="s">
        <v>927</v>
      </c>
      <c r="O33" s="134"/>
      <c r="P33" s="134"/>
      <c r="Q33" s="134"/>
      <c r="R33" s="134"/>
      <c r="S33" s="134"/>
      <c r="T33" s="134"/>
      <c r="U33" s="134"/>
      <c r="V33" s="134"/>
      <c r="W33" s="134"/>
      <c r="X33" s="134"/>
      <c r="Y33" s="134"/>
    </row>
    <row r="34" spans="2:25" ht="15" customHeight="1">
      <c r="B34" s="17" t="s">
        <v>929</v>
      </c>
      <c r="C34" s="16" t="s">
        <v>29</v>
      </c>
      <c r="D34" s="144" t="s">
        <v>927</v>
      </c>
      <c r="E34" s="144" t="s">
        <v>927</v>
      </c>
      <c r="F34" s="144" t="s">
        <v>927</v>
      </c>
      <c r="G34" s="144" t="s">
        <v>927</v>
      </c>
      <c r="H34" s="144" t="s">
        <v>927</v>
      </c>
      <c r="I34" s="144" t="s">
        <v>927</v>
      </c>
      <c r="J34" s="144" t="s">
        <v>927</v>
      </c>
      <c r="K34" s="144" t="s">
        <v>927</v>
      </c>
      <c r="L34" s="144" t="s">
        <v>927</v>
      </c>
      <c r="M34" s="144" t="s">
        <v>927</v>
      </c>
      <c r="O34" s="134"/>
      <c r="P34" s="134"/>
      <c r="Q34" s="134"/>
      <c r="R34" s="134"/>
      <c r="S34" s="134"/>
      <c r="T34" s="134"/>
      <c r="U34" s="134"/>
      <c r="V34" s="134"/>
      <c r="W34" s="134"/>
      <c r="X34" s="134"/>
      <c r="Y34" s="134"/>
    </row>
    <row r="35" spans="2:25" ht="15" customHeight="1">
      <c r="B35" s="15" t="s">
        <v>1203</v>
      </c>
      <c r="C35" s="16"/>
      <c r="D35" s="144"/>
      <c r="E35" s="144"/>
      <c r="F35" s="144"/>
      <c r="G35" s="144"/>
      <c r="H35" s="144"/>
      <c r="I35" s="144"/>
      <c r="J35" s="144"/>
      <c r="K35" s="144"/>
      <c r="L35" s="144"/>
      <c r="M35" s="144"/>
      <c r="O35" s="134"/>
      <c r="P35" s="134"/>
      <c r="Q35" s="134"/>
      <c r="R35" s="134"/>
      <c r="S35" s="134"/>
      <c r="T35" s="134"/>
      <c r="U35" s="134"/>
      <c r="V35" s="134"/>
      <c r="W35" s="134"/>
      <c r="X35" s="134"/>
      <c r="Y35" s="134"/>
    </row>
    <row r="36" spans="2:25" ht="15" customHeight="1">
      <c r="B36" s="140" t="s">
        <v>930</v>
      </c>
      <c r="C36" s="16" t="s">
        <v>29</v>
      </c>
      <c r="D36" s="144">
        <v>78</v>
      </c>
      <c r="E36" s="144">
        <v>72</v>
      </c>
      <c r="F36" s="144">
        <v>69</v>
      </c>
      <c r="G36" s="144">
        <v>78</v>
      </c>
      <c r="H36" s="144">
        <v>66</v>
      </c>
      <c r="I36" s="144">
        <v>66</v>
      </c>
      <c r="J36" s="144">
        <v>69</v>
      </c>
      <c r="K36" s="144">
        <v>84</v>
      </c>
      <c r="L36" s="144">
        <v>99</v>
      </c>
      <c r="M36" s="144">
        <v>120</v>
      </c>
      <c r="O36" s="134"/>
      <c r="P36" s="134"/>
      <c r="Q36" s="134"/>
      <c r="R36" s="134"/>
      <c r="S36" s="134"/>
      <c r="T36" s="134"/>
      <c r="U36" s="134"/>
      <c r="V36" s="134"/>
      <c r="W36" s="134"/>
      <c r="X36" s="134"/>
      <c r="Y36" s="134"/>
    </row>
    <row r="37" spans="2:25" ht="15" customHeight="1">
      <c r="B37" s="17" t="s">
        <v>1046</v>
      </c>
      <c r="C37" s="16" t="s">
        <v>29</v>
      </c>
      <c r="D37" s="144">
        <v>9</v>
      </c>
      <c r="E37" s="144" t="s">
        <v>927</v>
      </c>
      <c r="F37" s="144">
        <v>9</v>
      </c>
      <c r="G37" s="144">
        <v>9</v>
      </c>
      <c r="H37" s="144">
        <v>12</v>
      </c>
      <c r="I37" s="144">
        <v>9</v>
      </c>
      <c r="J37" s="144">
        <v>9</v>
      </c>
      <c r="K37" s="144">
        <v>9</v>
      </c>
      <c r="L37" s="144">
        <v>12</v>
      </c>
      <c r="M37" s="144">
        <v>18</v>
      </c>
      <c r="O37" s="134"/>
      <c r="P37" s="134"/>
      <c r="Q37" s="134"/>
      <c r="R37" s="134"/>
      <c r="S37" s="134"/>
      <c r="T37" s="134"/>
      <c r="U37" s="134"/>
      <c r="V37" s="134"/>
      <c r="W37" s="134"/>
      <c r="X37" s="134"/>
      <c r="Y37" s="134"/>
    </row>
    <row r="38" spans="2:25" ht="15" customHeight="1">
      <c r="B38" s="17" t="s">
        <v>929</v>
      </c>
      <c r="C38" s="16" t="s">
        <v>29</v>
      </c>
      <c r="D38" s="144" t="s">
        <v>927</v>
      </c>
      <c r="E38" s="144" t="s">
        <v>927</v>
      </c>
      <c r="F38" s="144" t="s">
        <v>927</v>
      </c>
      <c r="G38" s="144" t="s">
        <v>927</v>
      </c>
      <c r="H38" s="144" t="s">
        <v>927</v>
      </c>
      <c r="I38" s="144" t="s">
        <v>927</v>
      </c>
      <c r="J38" s="144" t="s">
        <v>927</v>
      </c>
      <c r="K38" s="144" t="s">
        <v>927</v>
      </c>
      <c r="L38" s="144" t="s">
        <v>927</v>
      </c>
      <c r="M38" s="144" t="s">
        <v>927</v>
      </c>
      <c r="O38" s="134"/>
      <c r="P38" s="134"/>
      <c r="Q38" s="134"/>
      <c r="R38" s="134"/>
      <c r="S38" s="134"/>
      <c r="T38" s="134"/>
      <c r="U38" s="134"/>
      <c r="V38" s="134"/>
      <c r="W38" s="134"/>
      <c r="X38" s="134"/>
      <c r="Y38" s="134"/>
    </row>
    <row r="39" spans="2:25" ht="15" customHeight="1">
      <c r="B39" s="15" t="s">
        <v>1204</v>
      </c>
      <c r="C39" s="16"/>
      <c r="D39" s="144"/>
      <c r="E39" s="144"/>
      <c r="F39" s="144"/>
      <c r="G39" s="144"/>
      <c r="H39" s="144"/>
      <c r="I39" s="144"/>
      <c r="J39" s="144"/>
      <c r="K39" s="144"/>
      <c r="L39" s="144"/>
      <c r="M39" s="144"/>
      <c r="O39" s="134"/>
      <c r="P39" s="134"/>
      <c r="Q39" s="134"/>
      <c r="R39" s="134"/>
      <c r="S39" s="134"/>
      <c r="T39" s="134"/>
      <c r="U39" s="134"/>
      <c r="V39" s="134"/>
      <c r="W39" s="134"/>
      <c r="X39" s="134"/>
      <c r="Y39" s="134"/>
    </row>
    <row r="40" spans="2:25" ht="15" customHeight="1">
      <c r="B40" s="140" t="s">
        <v>930</v>
      </c>
      <c r="C40" s="16" t="s">
        <v>29</v>
      </c>
      <c r="D40" s="144">
        <v>51</v>
      </c>
      <c r="E40" s="144">
        <v>54</v>
      </c>
      <c r="F40" s="144">
        <v>51</v>
      </c>
      <c r="G40" s="144">
        <v>60</v>
      </c>
      <c r="H40" s="144">
        <v>54</v>
      </c>
      <c r="I40" s="144">
        <v>51</v>
      </c>
      <c r="J40" s="144">
        <v>63</v>
      </c>
      <c r="K40" s="144">
        <v>72</v>
      </c>
      <c r="L40" s="144">
        <v>66</v>
      </c>
      <c r="M40" s="144">
        <v>66</v>
      </c>
      <c r="O40" s="134"/>
      <c r="P40" s="134"/>
      <c r="Q40" s="134"/>
      <c r="R40" s="134"/>
      <c r="S40" s="134"/>
      <c r="T40" s="134"/>
      <c r="U40" s="134"/>
      <c r="V40" s="134"/>
      <c r="W40" s="134"/>
      <c r="X40" s="134"/>
      <c r="Y40" s="134"/>
    </row>
    <row r="41" spans="2:25" ht="15" customHeight="1">
      <c r="B41" s="17" t="s">
        <v>1046</v>
      </c>
      <c r="C41" s="16" t="s">
        <v>29</v>
      </c>
      <c r="D41" s="144">
        <v>6</v>
      </c>
      <c r="E41" s="144">
        <v>6</v>
      </c>
      <c r="F41" s="144" t="s">
        <v>927</v>
      </c>
      <c r="G41" s="144" t="s">
        <v>927</v>
      </c>
      <c r="H41" s="144" t="s">
        <v>927</v>
      </c>
      <c r="I41" s="144" t="s">
        <v>927</v>
      </c>
      <c r="J41" s="144">
        <v>12</v>
      </c>
      <c r="K41" s="144">
        <v>9</v>
      </c>
      <c r="L41" s="144">
        <v>9</v>
      </c>
      <c r="M41" s="144">
        <v>9</v>
      </c>
      <c r="O41" s="134"/>
      <c r="P41" s="134"/>
      <c r="Q41" s="134"/>
      <c r="R41" s="134"/>
      <c r="S41" s="134"/>
      <c r="T41" s="134"/>
      <c r="U41" s="134"/>
      <c r="V41" s="134"/>
      <c r="W41" s="134"/>
      <c r="X41" s="134"/>
      <c r="Y41" s="134"/>
    </row>
    <row r="42" spans="2:25" ht="15" customHeight="1">
      <c r="B42" s="17" t="s">
        <v>929</v>
      </c>
      <c r="C42" s="16" t="s">
        <v>29</v>
      </c>
      <c r="D42" s="144" t="s">
        <v>927</v>
      </c>
      <c r="E42" s="144" t="s">
        <v>927</v>
      </c>
      <c r="F42" s="144" t="s">
        <v>927</v>
      </c>
      <c r="G42" s="144" t="s">
        <v>927</v>
      </c>
      <c r="H42" s="144" t="s">
        <v>927</v>
      </c>
      <c r="I42" s="144" t="s">
        <v>927</v>
      </c>
      <c r="J42" s="144" t="s">
        <v>927</v>
      </c>
      <c r="K42" s="144" t="s">
        <v>927</v>
      </c>
      <c r="L42" s="144" t="s">
        <v>927</v>
      </c>
      <c r="M42" s="144" t="s">
        <v>927</v>
      </c>
      <c r="O42" s="134"/>
      <c r="P42" s="134"/>
      <c r="Q42" s="134"/>
      <c r="R42" s="134"/>
      <c r="S42" s="134"/>
      <c r="T42" s="134"/>
      <c r="U42" s="134"/>
      <c r="V42" s="134"/>
      <c r="W42" s="134"/>
      <c r="X42" s="134"/>
      <c r="Y42" s="134"/>
    </row>
    <row r="43" spans="2:25" ht="15" customHeight="1">
      <c r="B43" s="15" t="s">
        <v>932</v>
      </c>
      <c r="C43" s="16"/>
      <c r="D43" s="144"/>
      <c r="E43" s="144"/>
      <c r="F43" s="144"/>
      <c r="G43" s="144"/>
      <c r="H43" s="144"/>
      <c r="I43" s="144"/>
      <c r="J43" s="144"/>
      <c r="K43" s="144"/>
      <c r="L43" s="144"/>
      <c r="M43" s="144"/>
      <c r="O43" s="134"/>
      <c r="P43" s="134"/>
      <c r="Q43" s="134"/>
      <c r="R43" s="134"/>
      <c r="S43" s="134"/>
      <c r="T43" s="134"/>
      <c r="U43" s="134"/>
      <c r="V43" s="134"/>
      <c r="W43" s="134"/>
      <c r="X43" s="134"/>
      <c r="Y43" s="134"/>
    </row>
    <row r="44" spans="2:25" ht="15" customHeight="1">
      <c r="B44" s="140" t="s">
        <v>930</v>
      </c>
      <c r="C44" s="16" t="s">
        <v>29</v>
      </c>
      <c r="D44" s="144">
        <v>135</v>
      </c>
      <c r="E44" s="144">
        <v>129</v>
      </c>
      <c r="F44" s="144">
        <v>117</v>
      </c>
      <c r="G44" s="144">
        <v>123</v>
      </c>
      <c r="H44" s="144">
        <v>120</v>
      </c>
      <c r="I44" s="144">
        <v>135</v>
      </c>
      <c r="J44" s="144">
        <v>138</v>
      </c>
      <c r="K44" s="144">
        <v>153</v>
      </c>
      <c r="L44" s="144">
        <v>156</v>
      </c>
      <c r="M44" s="144">
        <v>150</v>
      </c>
      <c r="O44" s="134"/>
      <c r="P44" s="134"/>
      <c r="Q44" s="134"/>
      <c r="R44" s="134"/>
      <c r="S44" s="134"/>
      <c r="T44" s="134"/>
      <c r="U44" s="134"/>
      <c r="V44" s="134"/>
      <c r="W44" s="134"/>
      <c r="X44" s="134"/>
      <c r="Y44" s="134"/>
    </row>
    <row r="45" spans="2:25" ht="15" customHeight="1">
      <c r="B45" s="17" t="s">
        <v>1046</v>
      </c>
      <c r="C45" s="16" t="s">
        <v>29</v>
      </c>
      <c r="D45" s="144">
        <v>9</v>
      </c>
      <c r="E45" s="144">
        <v>9</v>
      </c>
      <c r="F45" s="144">
        <v>15</v>
      </c>
      <c r="G45" s="144">
        <v>18</v>
      </c>
      <c r="H45" s="144">
        <v>15</v>
      </c>
      <c r="I45" s="144">
        <v>18</v>
      </c>
      <c r="J45" s="144">
        <v>21</v>
      </c>
      <c r="K45" s="144">
        <v>30</v>
      </c>
      <c r="L45" s="144">
        <v>30</v>
      </c>
      <c r="M45" s="144">
        <v>21</v>
      </c>
    </row>
    <row r="46" spans="2:25" ht="15" customHeight="1">
      <c r="B46" s="17" t="s">
        <v>929</v>
      </c>
      <c r="C46" s="16" t="s">
        <v>29</v>
      </c>
      <c r="D46" s="144" t="s">
        <v>927</v>
      </c>
      <c r="E46" s="144">
        <v>6</v>
      </c>
      <c r="F46" s="144" t="s">
        <v>927</v>
      </c>
      <c r="G46" s="144">
        <v>6</v>
      </c>
      <c r="H46" s="144">
        <v>9</v>
      </c>
      <c r="I46" s="144">
        <v>6</v>
      </c>
      <c r="J46" s="144" t="s">
        <v>927</v>
      </c>
      <c r="K46" s="144">
        <v>12</v>
      </c>
      <c r="L46" s="144">
        <v>9</v>
      </c>
      <c r="M46" s="144">
        <v>9</v>
      </c>
    </row>
    <row r="47" spans="2:25" ht="15" customHeight="1">
      <c r="B47" s="15" t="s">
        <v>933</v>
      </c>
      <c r="C47" s="16"/>
      <c r="D47" s="144"/>
      <c r="E47" s="144"/>
      <c r="F47" s="144"/>
      <c r="G47" s="144"/>
      <c r="H47" s="144"/>
      <c r="I47" s="144"/>
      <c r="J47" s="144"/>
      <c r="K47" s="144"/>
      <c r="L47" s="144"/>
      <c r="M47" s="144"/>
    </row>
    <row r="48" spans="2:25" ht="15" customHeight="1">
      <c r="B48" s="140" t="s">
        <v>930</v>
      </c>
      <c r="C48" s="16" t="s">
        <v>29</v>
      </c>
      <c r="D48" s="144">
        <v>120</v>
      </c>
      <c r="E48" s="144">
        <v>123</v>
      </c>
      <c r="F48" s="144">
        <v>135</v>
      </c>
      <c r="G48" s="144">
        <v>135</v>
      </c>
      <c r="H48" s="144">
        <v>141</v>
      </c>
      <c r="I48" s="144">
        <v>138</v>
      </c>
      <c r="J48" s="144">
        <v>135</v>
      </c>
      <c r="K48" s="144">
        <v>141</v>
      </c>
      <c r="L48" s="144">
        <v>150</v>
      </c>
      <c r="M48" s="144">
        <v>162</v>
      </c>
    </row>
    <row r="49" spans="2:13" ht="15" customHeight="1">
      <c r="B49" s="17" t="s">
        <v>1046</v>
      </c>
      <c r="C49" s="16" t="s">
        <v>29</v>
      </c>
      <c r="D49" s="144">
        <v>12</v>
      </c>
      <c r="E49" s="144">
        <v>12</v>
      </c>
      <c r="F49" s="144">
        <v>18</v>
      </c>
      <c r="G49" s="144">
        <v>12</v>
      </c>
      <c r="H49" s="144">
        <v>15</v>
      </c>
      <c r="I49" s="144">
        <v>18</v>
      </c>
      <c r="J49" s="144">
        <v>15</v>
      </c>
      <c r="K49" s="144">
        <v>12</v>
      </c>
      <c r="L49" s="144">
        <v>12</v>
      </c>
      <c r="M49" s="144">
        <v>21</v>
      </c>
    </row>
    <row r="50" spans="2:13" ht="15" customHeight="1">
      <c r="B50" s="17" t="s">
        <v>929</v>
      </c>
      <c r="C50" s="16" t="s">
        <v>29</v>
      </c>
      <c r="D50" s="144" t="s">
        <v>927</v>
      </c>
      <c r="E50" s="144" t="s">
        <v>927</v>
      </c>
      <c r="F50" s="144" t="s">
        <v>927</v>
      </c>
      <c r="G50" s="144" t="s">
        <v>927</v>
      </c>
      <c r="H50" s="144">
        <v>6</v>
      </c>
      <c r="I50" s="144">
        <v>6</v>
      </c>
      <c r="J50" s="144">
        <v>9</v>
      </c>
      <c r="K50" s="144" t="s">
        <v>927</v>
      </c>
      <c r="L50" s="144" t="s">
        <v>927</v>
      </c>
      <c r="M50" s="144">
        <v>9</v>
      </c>
    </row>
    <row r="51" spans="2:13" ht="15" customHeight="1">
      <c r="B51" s="15" t="s">
        <v>1052</v>
      </c>
      <c r="C51" s="16"/>
      <c r="D51" s="144"/>
      <c r="E51" s="144"/>
      <c r="F51" s="144"/>
      <c r="G51" s="144"/>
      <c r="H51" s="144"/>
      <c r="I51" s="144"/>
      <c r="J51" s="144"/>
      <c r="K51" s="144"/>
      <c r="L51" s="144"/>
      <c r="M51" s="144"/>
    </row>
    <row r="52" spans="2:13" ht="15" customHeight="1">
      <c r="B52" s="140" t="s">
        <v>930</v>
      </c>
      <c r="C52" s="16" t="s">
        <v>29</v>
      </c>
      <c r="D52" s="144">
        <v>51</v>
      </c>
      <c r="E52" s="144">
        <v>57</v>
      </c>
      <c r="F52" s="144">
        <v>66</v>
      </c>
      <c r="G52" s="144">
        <v>78</v>
      </c>
      <c r="H52" s="144">
        <v>87</v>
      </c>
      <c r="I52" s="144">
        <v>111</v>
      </c>
      <c r="J52" s="144">
        <v>117</v>
      </c>
      <c r="K52" s="144">
        <v>123</v>
      </c>
      <c r="L52" s="144">
        <v>138</v>
      </c>
      <c r="M52" s="144">
        <v>147</v>
      </c>
    </row>
    <row r="53" spans="2:13" ht="15" customHeight="1">
      <c r="B53" s="17" t="s">
        <v>1046</v>
      </c>
      <c r="C53" s="16" t="s">
        <v>29</v>
      </c>
      <c r="D53" s="144" t="s">
        <v>927</v>
      </c>
      <c r="E53" s="144">
        <v>6</v>
      </c>
      <c r="F53" s="144">
        <v>6</v>
      </c>
      <c r="G53" s="144">
        <v>9</v>
      </c>
      <c r="H53" s="144">
        <v>9</v>
      </c>
      <c r="I53" s="144">
        <v>9</v>
      </c>
      <c r="J53" s="144">
        <v>12</v>
      </c>
      <c r="K53" s="144">
        <v>6</v>
      </c>
      <c r="L53" s="144">
        <v>6</v>
      </c>
      <c r="M53" s="144">
        <v>9</v>
      </c>
    </row>
    <row r="54" spans="2:13" ht="15" customHeight="1">
      <c r="B54" s="17" t="s">
        <v>929</v>
      </c>
      <c r="C54" s="16" t="s">
        <v>29</v>
      </c>
      <c r="D54" s="144" t="s">
        <v>927</v>
      </c>
      <c r="E54" s="144" t="s">
        <v>927</v>
      </c>
      <c r="F54" s="144" t="s">
        <v>927</v>
      </c>
      <c r="G54" s="144" t="s">
        <v>927</v>
      </c>
      <c r="H54" s="144" t="s">
        <v>927</v>
      </c>
      <c r="I54" s="144" t="s">
        <v>927</v>
      </c>
      <c r="J54" s="144">
        <v>6</v>
      </c>
      <c r="K54" s="144" t="s">
        <v>927</v>
      </c>
      <c r="L54" s="144" t="s">
        <v>927</v>
      </c>
      <c r="M54" s="144" t="s">
        <v>927</v>
      </c>
    </row>
    <row r="55" spans="2:13" ht="15" customHeight="1">
      <c r="D55" s="145"/>
      <c r="E55" s="145"/>
      <c r="F55" s="145"/>
      <c r="G55" s="145"/>
      <c r="H55" s="145"/>
      <c r="I55" s="145"/>
      <c r="J55" s="145"/>
      <c r="K55" s="145"/>
      <c r="L55" s="145"/>
      <c r="M55" s="145"/>
    </row>
    <row r="56" spans="2:13" ht="15" customHeight="1">
      <c r="B56" s="15" t="s">
        <v>50</v>
      </c>
      <c r="C56" s="16"/>
      <c r="D56" s="144"/>
      <c r="E56" s="144"/>
      <c r="F56" s="144"/>
      <c r="G56" s="144"/>
      <c r="H56" s="144"/>
      <c r="I56" s="144"/>
      <c r="J56" s="144"/>
      <c r="K56" s="144"/>
      <c r="L56" s="144"/>
      <c r="M56" s="144"/>
    </row>
    <row r="57" spans="2:13" ht="15" customHeight="1">
      <c r="B57" s="15" t="s">
        <v>935</v>
      </c>
      <c r="C57" s="16"/>
      <c r="D57" s="144"/>
      <c r="E57" s="144"/>
      <c r="F57" s="144"/>
      <c r="G57" s="144"/>
      <c r="H57" s="144"/>
      <c r="I57" s="144"/>
      <c r="J57" s="144"/>
      <c r="K57" s="144"/>
      <c r="L57" s="144"/>
      <c r="M57" s="144"/>
    </row>
    <row r="58" spans="2:13" ht="15" customHeight="1">
      <c r="B58" s="140" t="s">
        <v>930</v>
      </c>
      <c r="C58" s="16" t="s">
        <v>29</v>
      </c>
      <c r="D58" s="144">
        <v>276</v>
      </c>
      <c r="E58" s="144">
        <v>270</v>
      </c>
      <c r="F58" s="144">
        <v>267</v>
      </c>
      <c r="G58" s="144">
        <v>261</v>
      </c>
      <c r="H58" s="144">
        <v>258</v>
      </c>
      <c r="I58" s="144">
        <v>297</v>
      </c>
      <c r="J58" s="144">
        <v>306</v>
      </c>
      <c r="K58" s="144">
        <v>315</v>
      </c>
      <c r="L58" s="144">
        <v>321</v>
      </c>
      <c r="M58" s="144">
        <v>318</v>
      </c>
    </row>
    <row r="59" spans="2:13" ht="15" customHeight="1">
      <c r="B59" s="17" t="s">
        <v>1046</v>
      </c>
      <c r="C59" s="16" t="s">
        <v>29</v>
      </c>
      <c r="D59" s="144">
        <v>18</v>
      </c>
      <c r="E59" s="144">
        <v>18</v>
      </c>
      <c r="F59" s="144">
        <v>24</v>
      </c>
      <c r="G59" s="144">
        <v>24</v>
      </c>
      <c r="H59" s="144">
        <v>33</v>
      </c>
      <c r="I59" s="144">
        <v>24</v>
      </c>
      <c r="J59" s="144">
        <v>39</v>
      </c>
      <c r="K59" s="144">
        <v>36</v>
      </c>
      <c r="L59" s="144">
        <v>36</v>
      </c>
      <c r="M59" s="144">
        <v>36</v>
      </c>
    </row>
    <row r="60" spans="2:13" ht="15" customHeight="1">
      <c r="B60" s="17" t="s">
        <v>929</v>
      </c>
      <c r="C60" s="16" t="s">
        <v>29</v>
      </c>
      <c r="D60" s="144" t="s">
        <v>927</v>
      </c>
      <c r="E60" s="144">
        <v>6</v>
      </c>
      <c r="F60" s="144">
        <v>6</v>
      </c>
      <c r="G60" s="144">
        <v>9</v>
      </c>
      <c r="H60" s="144">
        <v>12</v>
      </c>
      <c r="I60" s="144">
        <v>6</v>
      </c>
      <c r="J60" s="144">
        <v>15</v>
      </c>
      <c r="K60" s="144">
        <v>9</v>
      </c>
      <c r="L60" s="144">
        <v>9</v>
      </c>
      <c r="M60" s="144">
        <v>15</v>
      </c>
    </row>
    <row r="61" spans="2:13" ht="15" customHeight="1">
      <c r="B61" s="15" t="s">
        <v>936</v>
      </c>
      <c r="C61" s="16"/>
      <c r="D61" s="144"/>
      <c r="E61" s="144"/>
      <c r="F61" s="144"/>
      <c r="G61" s="144"/>
      <c r="H61" s="144"/>
      <c r="I61" s="144"/>
      <c r="J61" s="144"/>
      <c r="K61" s="144"/>
      <c r="L61" s="144"/>
      <c r="M61" s="144"/>
    </row>
    <row r="62" spans="2:13" ht="15" customHeight="1">
      <c r="B62" s="140" t="s">
        <v>930</v>
      </c>
      <c r="C62" s="16" t="s">
        <v>29</v>
      </c>
      <c r="D62" s="144">
        <v>12</v>
      </c>
      <c r="E62" s="144">
        <v>9</v>
      </c>
      <c r="F62" s="144">
        <v>15</v>
      </c>
      <c r="G62" s="144">
        <v>12</v>
      </c>
      <c r="H62" s="144">
        <v>9</v>
      </c>
      <c r="I62" s="144">
        <v>9</v>
      </c>
      <c r="J62" s="144" t="s">
        <v>927</v>
      </c>
      <c r="K62" s="144">
        <v>12</v>
      </c>
      <c r="L62" s="144">
        <v>15</v>
      </c>
      <c r="M62" s="144">
        <v>21</v>
      </c>
    </row>
    <row r="63" spans="2:13" ht="15" customHeight="1">
      <c r="B63" s="17" t="s">
        <v>1046</v>
      </c>
      <c r="C63" s="16" t="s">
        <v>29</v>
      </c>
      <c r="D63" s="144" t="s">
        <v>927</v>
      </c>
      <c r="E63" s="144" t="s">
        <v>927</v>
      </c>
      <c r="F63" s="144" t="s">
        <v>927</v>
      </c>
      <c r="G63" s="144" t="s">
        <v>927</v>
      </c>
      <c r="H63" s="144" t="s">
        <v>927</v>
      </c>
      <c r="I63" s="144" t="s">
        <v>927</v>
      </c>
      <c r="J63" s="144" t="s">
        <v>927</v>
      </c>
      <c r="K63" s="144" t="s">
        <v>927</v>
      </c>
      <c r="L63" s="144" t="s">
        <v>927</v>
      </c>
      <c r="M63" s="144" t="s">
        <v>927</v>
      </c>
    </row>
    <row r="64" spans="2:13" ht="15" customHeight="1">
      <c r="B64" s="17" t="s">
        <v>929</v>
      </c>
      <c r="C64" s="16" t="s">
        <v>29</v>
      </c>
      <c r="D64" s="144" t="s">
        <v>927</v>
      </c>
      <c r="E64" s="144" t="s">
        <v>927</v>
      </c>
      <c r="F64" s="144" t="s">
        <v>927</v>
      </c>
      <c r="G64" s="144" t="s">
        <v>927</v>
      </c>
      <c r="H64" s="144" t="s">
        <v>927</v>
      </c>
      <c r="I64" s="144" t="s">
        <v>927</v>
      </c>
      <c r="J64" s="144" t="s">
        <v>927</v>
      </c>
      <c r="K64" s="144" t="s">
        <v>927</v>
      </c>
      <c r="L64" s="144" t="s">
        <v>927</v>
      </c>
      <c r="M64" s="144" t="s">
        <v>927</v>
      </c>
    </row>
    <row r="65" spans="2:13" ht="15" customHeight="1">
      <c r="B65" s="15" t="s">
        <v>937</v>
      </c>
      <c r="C65" s="16"/>
      <c r="D65" s="144"/>
      <c r="E65" s="144"/>
      <c r="F65" s="144"/>
      <c r="G65" s="144"/>
      <c r="H65" s="144"/>
      <c r="I65" s="144"/>
      <c r="J65" s="144"/>
      <c r="K65" s="144"/>
      <c r="L65" s="144"/>
      <c r="M65" s="144"/>
    </row>
    <row r="66" spans="2:13" ht="15" customHeight="1">
      <c r="B66" s="140" t="s">
        <v>930</v>
      </c>
      <c r="C66" s="16" t="s">
        <v>29</v>
      </c>
      <c r="D66" s="144">
        <v>111</v>
      </c>
      <c r="E66" s="144">
        <v>105</v>
      </c>
      <c r="F66" s="144">
        <v>120</v>
      </c>
      <c r="G66" s="144">
        <v>138</v>
      </c>
      <c r="H66" s="144">
        <v>147</v>
      </c>
      <c r="I66" s="144">
        <v>135</v>
      </c>
      <c r="J66" s="144">
        <v>138</v>
      </c>
      <c r="K66" s="144">
        <v>186</v>
      </c>
      <c r="L66" s="144">
        <v>165</v>
      </c>
      <c r="M66" s="144">
        <v>207</v>
      </c>
    </row>
    <row r="67" spans="2:13" ht="15" customHeight="1">
      <c r="B67" s="17" t="s">
        <v>1046</v>
      </c>
      <c r="C67" s="16" t="s">
        <v>29</v>
      </c>
      <c r="D67" s="144">
        <v>12</v>
      </c>
      <c r="E67" s="144">
        <v>12</v>
      </c>
      <c r="F67" s="144">
        <v>21</v>
      </c>
      <c r="G67" s="144">
        <v>9</v>
      </c>
      <c r="H67" s="144">
        <v>18</v>
      </c>
      <c r="I67" s="144">
        <v>21</v>
      </c>
      <c r="J67" s="144">
        <v>12</v>
      </c>
      <c r="K67" s="144">
        <v>24</v>
      </c>
      <c r="L67" s="144">
        <v>21</v>
      </c>
      <c r="M67" s="144">
        <v>24</v>
      </c>
    </row>
    <row r="68" spans="2:13" ht="15" customHeight="1">
      <c r="B68" s="17" t="s">
        <v>929</v>
      </c>
      <c r="C68" s="16" t="s">
        <v>29</v>
      </c>
      <c r="D68" s="144" t="s">
        <v>927</v>
      </c>
      <c r="E68" s="144">
        <v>6</v>
      </c>
      <c r="F68" s="144">
        <v>6</v>
      </c>
      <c r="G68" s="144" t="s">
        <v>927</v>
      </c>
      <c r="H68" s="144" t="s">
        <v>927</v>
      </c>
      <c r="I68" s="144">
        <v>9</v>
      </c>
      <c r="J68" s="144" t="s">
        <v>927</v>
      </c>
      <c r="K68" s="144">
        <v>6</v>
      </c>
      <c r="L68" s="144" t="s">
        <v>927</v>
      </c>
      <c r="M68" s="144">
        <v>9</v>
      </c>
    </row>
    <row r="69" spans="2:13" ht="15" customHeight="1">
      <c r="B69" s="15" t="s">
        <v>938</v>
      </c>
      <c r="C69" s="16"/>
      <c r="D69" s="144"/>
      <c r="E69" s="144"/>
      <c r="F69" s="144"/>
      <c r="G69" s="144"/>
      <c r="H69" s="144"/>
      <c r="I69" s="144"/>
      <c r="J69" s="144"/>
      <c r="K69" s="144"/>
      <c r="L69" s="144"/>
      <c r="M69" s="144"/>
    </row>
    <row r="70" spans="2:13" ht="15" customHeight="1">
      <c r="B70" s="140" t="s">
        <v>930</v>
      </c>
      <c r="C70" s="16" t="s">
        <v>29</v>
      </c>
      <c r="D70" s="144">
        <v>54</v>
      </c>
      <c r="E70" s="144">
        <v>72</v>
      </c>
      <c r="F70" s="144">
        <v>48</v>
      </c>
      <c r="G70" s="144">
        <v>72</v>
      </c>
      <c r="H70" s="144">
        <v>69</v>
      </c>
      <c r="I70" s="144">
        <v>81</v>
      </c>
      <c r="J70" s="144">
        <v>87</v>
      </c>
      <c r="K70" s="144">
        <v>72</v>
      </c>
      <c r="L70" s="144">
        <v>129</v>
      </c>
      <c r="M70" s="144">
        <v>126</v>
      </c>
    </row>
    <row r="71" spans="2:13" ht="15" customHeight="1">
      <c r="B71" s="17" t="s">
        <v>1046</v>
      </c>
      <c r="C71" s="16" t="s">
        <v>29</v>
      </c>
      <c r="D71" s="144" t="s">
        <v>927</v>
      </c>
      <c r="E71" s="144">
        <v>9</v>
      </c>
      <c r="F71" s="144">
        <v>6</v>
      </c>
      <c r="G71" s="144">
        <v>18</v>
      </c>
      <c r="H71" s="144">
        <v>6</v>
      </c>
      <c r="I71" s="144">
        <v>9</v>
      </c>
      <c r="J71" s="144">
        <v>12</v>
      </c>
      <c r="K71" s="144" t="s">
        <v>927</v>
      </c>
      <c r="L71" s="144">
        <v>15</v>
      </c>
      <c r="M71" s="144">
        <v>21</v>
      </c>
    </row>
    <row r="72" spans="2:13" ht="15" customHeight="1">
      <c r="B72" s="17" t="s">
        <v>929</v>
      </c>
      <c r="C72" s="16" t="s">
        <v>29</v>
      </c>
      <c r="D72" s="144" t="s">
        <v>927</v>
      </c>
      <c r="E72" s="144" t="s">
        <v>927</v>
      </c>
      <c r="F72" s="144" t="s">
        <v>927</v>
      </c>
      <c r="G72" s="144" t="s">
        <v>927</v>
      </c>
      <c r="H72" s="144" t="s">
        <v>927</v>
      </c>
      <c r="I72" s="144" t="s">
        <v>927</v>
      </c>
      <c r="J72" s="144" t="s">
        <v>927</v>
      </c>
      <c r="K72" s="144" t="s">
        <v>927</v>
      </c>
      <c r="L72" s="144">
        <v>6</v>
      </c>
      <c r="M72" s="144" t="s">
        <v>927</v>
      </c>
    </row>
    <row r="73" spans="2:13" ht="15" customHeight="1">
      <c r="D73" s="145"/>
      <c r="E73" s="145"/>
      <c r="F73" s="145"/>
      <c r="G73" s="145"/>
      <c r="H73" s="145"/>
      <c r="I73" s="145"/>
      <c r="J73" s="145"/>
      <c r="K73" s="145"/>
      <c r="L73" s="145"/>
      <c r="M73" s="145"/>
    </row>
    <row r="74" spans="2:13" ht="15" customHeight="1">
      <c r="B74" s="15" t="s">
        <v>939</v>
      </c>
      <c r="C74" s="16"/>
      <c r="D74" s="144"/>
      <c r="E74" s="144"/>
      <c r="F74" s="144"/>
      <c r="G74" s="144"/>
      <c r="H74" s="144"/>
      <c r="I74" s="144"/>
      <c r="J74" s="144"/>
      <c r="K74" s="144"/>
      <c r="L74" s="144"/>
      <c r="M74" s="144"/>
    </row>
    <row r="75" spans="2:13" ht="15" customHeight="1">
      <c r="B75" s="15" t="s">
        <v>56</v>
      </c>
      <c r="C75" s="16"/>
      <c r="D75" s="144"/>
      <c r="E75" s="144"/>
      <c r="F75" s="144"/>
      <c r="G75" s="144"/>
      <c r="H75" s="144"/>
      <c r="I75" s="144"/>
      <c r="J75" s="144"/>
      <c r="K75" s="144"/>
      <c r="L75" s="144"/>
      <c r="M75" s="144"/>
    </row>
    <row r="76" spans="2:13" ht="15" customHeight="1">
      <c r="B76" s="140" t="s">
        <v>930</v>
      </c>
      <c r="C76" s="16" t="s">
        <v>29</v>
      </c>
      <c r="D76" s="144">
        <v>24</v>
      </c>
      <c r="E76" s="144">
        <v>24</v>
      </c>
      <c r="F76" s="144">
        <v>24</v>
      </c>
      <c r="G76" s="144">
        <v>27</v>
      </c>
      <c r="H76" s="144">
        <v>27</v>
      </c>
      <c r="I76" s="144">
        <v>27</v>
      </c>
      <c r="J76" s="144">
        <v>30</v>
      </c>
      <c r="K76" s="144">
        <v>42</v>
      </c>
      <c r="L76" s="144">
        <v>42</v>
      </c>
      <c r="M76" s="144">
        <v>39</v>
      </c>
    </row>
    <row r="77" spans="2:13" ht="15" customHeight="1">
      <c r="B77" s="17" t="s">
        <v>1046</v>
      </c>
      <c r="C77" s="16" t="s">
        <v>29</v>
      </c>
      <c r="D77" s="144" t="s">
        <v>927</v>
      </c>
      <c r="E77" s="144" t="s">
        <v>927</v>
      </c>
      <c r="F77" s="144" t="s">
        <v>927</v>
      </c>
      <c r="G77" s="144" t="s">
        <v>927</v>
      </c>
      <c r="H77" s="144" t="s">
        <v>927</v>
      </c>
      <c r="I77" s="144" t="s">
        <v>927</v>
      </c>
      <c r="J77" s="144" t="s">
        <v>927</v>
      </c>
      <c r="K77" s="144" t="s">
        <v>927</v>
      </c>
      <c r="L77" s="144">
        <v>9</v>
      </c>
      <c r="M77" s="144">
        <v>6</v>
      </c>
    </row>
    <row r="78" spans="2:13" ht="15" customHeight="1">
      <c r="B78" s="17" t="s">
        <v>929</v>
      </c>
      <c r="C78" s="16" t="s">
        <v>29</v>
      </c>
      <c r="D78" s="144" t="s">
        <v>927</v>
      </c>
      <c r="E78" s="144" t="s">
        <v>927</v>
      </c>
      <c r="F78" s="144" t="s">
        <v>927</v>
      </c>
      <c r="G78" s="144" t="s">
        <v>927</v>
      </c>
      <c r="H78" s="144" t="s">
        <v>927</v>
      </c>
      <c r="I78" s="144" t="s">
        <v>927</v>
      </c>
      <c r="J78" s="144" t="s">
        <v>927</v>
      </c>
      <c r="K78" s="144" t="s">
        <v>927</v>
      </c>
      <c r="L78" s="144" t="s">
        <v>927</v>
      </c>
      <c r="M78" s="144" t="s">
        <v>927</v>
      </c>
    </row>
    <row r="79" spans="2:13" ht="15" customHeight="1">
      <c r="B79" s="15" t="s">
        <v>57</v>
      </c>
      <c r="C79" s="16"/>
    </row>
    <row r="80" spans="2:13" ht="15" customHeight="1">
      <c r="B80" s="140" t="s">
        <v>930</v>
      </c>
      <c r="C80" s="16" t="s">
        <v>29</v>
      </c>
      <c r="D80" s="144">
        <v>24</v>
      </c>
      <c r="E80" s="144">
        <v>21</v>
      </c>
      <c r="F80" s="144">
        <v>27</v>
      </c>
      <c r="G80" s="144">
        <v>27</v>
      </c>
      <c r="H80" s="144">
        <v>27</v>
      </c>
      <c r="I80" s="144">
        <v>24</v>
      </c>
      <c r="J80" s="144">
        <v>24</v>
      </c>
      <c r="K80" s="144">
        <v>30</v>
      </c>
      <c r="L80" s="144">
        <v>24</v>
      </c>
      <c r="M80" s="144">
        <v>27</v>
      </c>
    </row>
    <row r="81" spans="2:13" ht="15" customHeight="1">
      <c r="B81" s="17" t="s">
        <v>1046</v>
      </c>
      <c r="C81" s="16" t="s">
        <v>29</v>
      </c>
      <c r="D81" s="144" t="s">
        <v>927</v>
      </c>
      <c r="E81" s="144" t="s">
        <v>927</v>
      </c>
      <c r="F81" s="144" t="s">
        <v>927</v>
      </c>
      <c r="G81" s="144" t="s">
        <v>927</v>
      </c>
      <c r="H81" s="144" t="s">
        <v>927</v>
      </c>
      <c r="I81" s="144" t="s">
        <v>927</v>
      </c>
      <c r="J81" s="144" t="s">
        <v>927</v>
      </c>
      <c r="K81" s="144" t="s">
        <v>927</v>
      </c>
      <c r="L81" s="144" t="s">
        <v>927</v>
      </c>
      <c r="M81" s="144" t="s">
        <v>927</v>
      </c>
    </row>
    <row r="82" spans="2:13" ht="15" customHeight="1">
      <c r="B82" s="17" t="s">
        <v>929</v>
      </c>
      <c r="C82" s="16" t="s">
        <v>29</v>
      </c>
      <c r="D82" s="144" t="s">
        <v>927</v>
      </c>
      <c r="E82" s="144" t="s">
        <v>927</v>
      </c>
      <c r="F82" s="144" t="s">
        <v>927</v>
      </c>
      <c r="G82" s="144" t="s">
        <v>927</v>
      </c>
      <c r="H82" s="144" t="s">
        <v>927</v>
      </c>
      <c r="I82" s="144" t="s">
        <v>927</v>
      </c>
      <c r="J82" s="144" t="s">
        <v>927</v>
      </c>
      <c r="K82" s="144" t="s">
        <v>927</v>
      </c>
      <c r="L82" s="144" t="s">
        <v>927</v>
      </c>
      <c r="M82" s="144" t="s">
        <v>927</v>
      </c>
    </row>
    <row r="83" spans="2:13" ht="15" customHeight="1">
      <c r="B83" s="15" t="s">
        <v>58</v>
      </c>
      <c r="C83" s="16"/>
    </row>
    <row r="84" spans="2:13" ht="15" customHeight="1">
      <c r="B84" s="140" t="s">
        <v>930</v>
      </c>
      <c r="C84" s="16" t="s">
        <v>29</v>
      </c>
      <c r="D84" s="144">
        <v>69</v>
      </c>
      <c r="E84" s="144">
        <v>66</v>
      </c>
      <c r="F84" s="144">
        <v>63</v>
      </c>
      <c r="G84" s="144">
        <v>63</v>
      </c>
      <c r="H84" s="144">
        <v>72</v>
      </c>
      <c r="I84" s="144">
        <v>78</v>
      </c>
      <c r="J84" s="144">
        <v>87</v>
      </c>
      <c r="K84" s="144">
        <v>96</v>
      </c>
      <c r="L84" s="144">
        <v>102</v>
      </c>
      <c r="M84" s="144">
        <v>102</v>
      </c>
    </row>
    <row r="85" spans="2:13" ht="15" customHeight="1">
      <c r="B85" s="17" t="s">
        <v>1046</v>
      </c>
      <c r="C85" s="16" t="s">
        <v>29</v>
      </c>
      <c r="D85" s="144" t="s">
        <v>927</v>
      </c>
      <c r="E85" s="144" t="s">
        <v>927</v>
      </c>
      <c r="F85" s="144">
        <v>6</v>
      </c>
      <c r="G85" s="144" t="s">
        <v>927</v>
      </c>
      <c r="H85" s="144">
        <v>9</v>
      </c>
      <c r="I85" s="144">
        <v>12</v>
      </c>
      <c r="J85" s="144">
        <v>12</v>
      </c>
      <c r="K85" s="144">
        <v>9</v>
      </c>
      <c r="L85" s="144">
        <v>6</v>
      </c>
      <c r="M85" s="144">
        <v>12</v>
      </c>
    </row>
    <row r="86" spans="2:13" ht="15" customHeight="1">
      <c r="B86" s="17" t="s">
        <v>929</v>
      </c>
      <c r="C86" s="16" t="s">
        <v>29</v>
      </c>
      <c r="D86" s="144" t="s">
        <v>927</v>
      </c>
      <c r="E86" s="144" t="s">
        <v>927</v>
      </c>
      <c r="F86" s="144" t="s">
        <v>927</v>
      </c>
      <c r="G86" s="144" t="s">
        <v>927</v>
      </c>
      <c r="H86" s="144" t="s">
        <v>927</v>
      </c>
      <c r="I86" s="144" t="s">
        <v>927</v>
      </c>
      <c r="J86" s="144" t="s">
        <v>927</v>
      </c>
      <c r="K86" s="144" t="s">
        <v>927</v>
      </c>
      <c r="L86" s="144" t="s">
        <v>927</v>
      </c>
      <c r="M86" s="144" t="s">
        <v>927</v>
      </c>
    </row>
    <row r="87" spans="2:13" ht="15" customHeight="1">
      <c r="B87" s="15" t="s">
        <v>59</v>
      </c>
      <c r="C87" s="16"/>
    </row>
    <row r="88" spans="2:13" ht="15" customHeight="1">
      <c r="B88" s="140" t="s">
        <v>930</v>
      </c>
      <c r="C88" s="16" t="s">
        <v>29</v>
      </c>
      <c r="D88" s="144">
        <v>48</v>
      </c>
      <c r="E88" s="144">
        <v>39</v>
      </c>
      <c r="F88" s="144">
        <v>39</v>
      </c>
      <c r="G88" s="144">
        <v>45</v>
      </c>
      <c r="H88" s="144">
        <v>30</v>
      </c>
      <c r="I88" s="144">
        <v>33</v>
      </c>
      <c r="J88" s="144">
        <v>39</v>
      </c>
      <c r="K88" s="144">
        <v>45</v>
      </c>
      <c r="L88" s="144">
        <v>54</v>
      </c>
      <c r="M88" s="144">
        <v>63</v>
      </c>
    </row>
    <row r="89" spans="2:13" ht="15" customHeight="1">
      <c r="B89" s="17" t="s">
        <v>1046</v>
      </c>
      <c r="C89" s="16" t="s">
        <v>29</v>
      </c>
      <c r="D89" s="144" t="s">
        <v>927</v>
      </c>
      <c r="E89" s="144" t="s">
        <v>927</v>
      </c>
      <c r="F89" s="144" t="s">
        <v>927</v>
      </c>
      <c r="G89" s="144" t="s">
        <v>927</v>
      </c>
      <c r="H89" s="144" t="s">
        <v>927</v>
      </c>
      <c r="I89" s="144" t="s">
        <v>927</v>
      </c>
      <c r="J89" s="144">
        <v>9</v>
      </c>
      <c r="K89" s="144">
        <v>9</v>
      </c>
      <c r="L89" s="144">
        <v>9</v>
      </c>
      <c r="M89" s="144">
        <v>9</v>
      </c>
    </row>
    <row r="90" spans="2:13" ht="15" customHeight="1">
      <c r="B90" s="17" t="s">
        <v>929</v>
      </c>
      <c r="C90" s="16" t="s">
        <v>29</v>
      </c>
      <c r="D90" s="144" t="s">
        <v>927</v>
      </c>
      <c r="E90" s="144" t="s">
        <v>927</v>
      </c>
      <c r="F90" s="144" t="s">
        <v>927</v>
      </c>
      <c r="G90" s="144" t="s">
        <v>927</v>
      </c>
      <c r="H90" s="144" t="s">
        <v>927</v>
      </c>
      <c r="I90" s="144" t="s">
        <v>927</v>
      </c>
      <c r="J90" s="144" t="s">
        <v>927</v>
      </c>
      <c r="K90" s="144" t="s">
        <v>927</v>
      </c>
      <c r="L90" s="144" t="s">
        <v>927</v>
      </c>
      <c r="M90" s="144" t="s">
        <v>927</v>
      </c>
    </row>
    <row r="91" spans="2:13" ht="15" customHeight="1">
      <c r="B91" s="15" t="s">
        <v>60</v>
      </c>
      <c r="C91" s="16"/>
    </row>
    <row r="92" spans="2:13" ht="15" customHeight="1">
      <c r="B92" s="140" t="s">
        <v>930</v>
      </c>
      <c r="C92" s="16" t="s">
        <v>29</v>
      </c>
      <c r="D92" s="144">
        <v>288</v>
      </c>
      <c r="E92" s="144">
        <v>303</v>
      </c>
      <c r="F92" s="144">
        <v>303</v>
      </c>
      <c r="G92" s="144">
        <v>321</v>
      </c>
      <c r="H92" s="144">
        <v>327</v>
      </c>
      <c r="I92" s="144">
        <v>360</v>
      </c>
      <c r="J92" s="144">
        <v>354</v>
      </c>
      <c r="K92" s="144">
        <v>378</v>
      </c>
      <c r="L92" s="144">
        <v>411</v>
      </c>
      <c r="M92" s="144">
        <v>432</v>
      </c>
    </row>
    <row r="93" spans="2:13" ht="15" customHeight="1">
      <c r="B93" s="17" t="s">
        <v>1046</v>
      </c>
      <c r="C93" s="16" t="s">
        <v>29</v>
      </c>
      <c r="D93" s="144">
        <v>27</v>
      </c>
      <c r="E93" s="144">
        <v>30</v>
      </c>
      <c r="F93" s="144">
        <v>39</v>
      </c>
      <c r="G93" s="144">
        <v>39</v>
      </c>
      <c r="H93" s="144">
        <v>39</v>
      </c>
      <c r="I93" s="144">
        <v>36</v>
      </c>
      <c r="J93" s="144">
        <v>39</v>
      </c>
      <c r="K93" s="144">
        <v>42</v>
      </c>
      <c r="L93" s="144">
        <v>45</v>
      </c>
      <c r="M93" s="144">
        <v>54</v>
      </c>
    </row>
    <row r="94" spans="2:13" ht="15" customHeight="1">
      <c r="B94" s="17" t="s">
        <v>929</v>
      </c>
      <c r="C94" s="16" t="s">
        <v>29</v>
      </c>
      <c r="D94" s="144">
        <v>6</v>
      </c>
      <c r="E94" s="144">
        <v>12</v>
      </c>
      <c r="F94" s="144">
        <v>12</v>
      </c>
      <c r="G94" s="144">
        <v>12</v>
      </c>
      <c r="H94" s="144">
        <v>18</v>
      </c>
      <c r="I94" s="144">
        <v>15</v>
      </c>
      <c r="J94" s="144">
        <v>15</v>
      </c>
      <c r="K94" s="144">
        <v>18</v>
      </c>
      <c r="L94" s="144">
        <v>15</v>
      </c>
      <c r="M94" s="144">
        <v>24</v>
      </c>
    </row>
    <row r="95" spans="2:13" ht="15" customHeight="1">
      <c r="B95" s="4"/>
      <c r="D95" s="145"/>
      <c r="E95" s="145"/>
      <c r="F95" s="145"/>
      <c r="G95" s="145"/>
      <c r="H95" s="145"/>
      <c r="I95" s="145"/>
      <c r="J95" s="145"/>
      <c r="K95" s="145"/>
      <c r="L95" s="145"/>
      <c r="M95" s="145"/>
    </row>
    <row r="96" spans="2:13" s="227" customFormat="1" ht="15" customHeight="1">
      <c r="B96" s="4" t="s">
        <v>76</v>
      </c>
      <c r="D96" s="145"/>
      <c r="E96" s="145"/>
      <c r="F96" s="145"/>
      <c r="G96" s="145"/>
      <c r="H96" s="145"/>
      <c r="I96" s="145"/>
      <c r="J96" s="145"/>
      <c r="K96" s="145"/>
      <c r="L96" s="145"/>
      <c r="M96" s="145"/>
    </row>
    <row r="97" spans="2:2" ht="15" customHeight="1">
      <c r="B97" s="207" t="s">
        <v>1053</v>
      </c>
    </row>
    <row r="98" spans="2:2" ht="15" customHeight="1">
      <c r="B98" s="4" t="s">
        <v>77</v>
      </c>
    </row>
    <row r="99" spans="2:2" ht="15" customHeight="1">
      <c r="B99" s="207" t="s">
        <v>78</v>
      </c>
    </row>
    <row r="100" spans="2:2" ht="15" customHeight="1">
      <c r="B100" s="207" t="s">
        <v>1000</v>
      </c>
    </row>
    <row r="101" spans="2:2" ht="15" customHeight="1">
      <c r="B101" s="20" t="s">
        <v>80</v>
      </c>
    </row>
    <row r="102" spans="2:2" ht="15" customHeight="1">
      <c r="B102" s="20" t="s">
        <v>81</v>
      </c>
    </row>
    <row r="103" spans="2:2" s="227" customFormat="1" ht="15" customHeight="1">
      <c r="B103" s="20"/>
    </row>
    <row r="104" spans="2:2" ht="15" customHeight="1">
      <c r="B104" s="142" t="s">
        <v>1234</v>
      </c>
    </row>
    <row r="105" spans="2:2" ht="15" customHeight="1">
      <c r="B105" s="142" t="s">
        <v>1054</v>
      </c>
    </row>
    <row r="106" spans="2:2" ht="15" customHeight="1">
      <c r="B106" s="141" t="s">
        <v>1055</v>
      </c>
    </row>
    <row r="107" spans="2:2" ht="15" customHeight="1">
      <c r="B107" s="142" t="s">
        <v>1073</v>
      </c>
    </row>
    <row r="108" spans="2:2" ht="15" customHeight="1">
      <c r="B108" s="142" t="s">
        <v>1056</v>
      </c>
    </row>
    <row r="109" spans="2:2" ht="15" customHeight="1">
      <c r="B109" s="142" t="s">
        <v>1236</v>
      </c>
    </row>
    <row r="110" spans="2:2" ht="15" customHeight="1">
      <c r="B110" s="142" t="s">
        <v>928</v>
      </c>
    </row>
    <row r="111" spans="2:2" ht="15" customHeight="1">
      <c r="B111" s="142" t="s">
        <v>1057</v>
      </c>
    </row>
    <row r="112" spans="2:2" ht="15" customHeight="1">
      <c r="B112" s="142" t="s">
        <v>1067</v>
      </c>
    </row>
    <row r="113" spans="1:14" ht="15" customHeight="1">
      <c r="B113" s="142" t="s">
        <v>1068</v>
      </c>
    </row>
    <row r="114" spans="1:14" ht="15" customHeight="1">
      <c r="B114" s="142" t="s">
        <v>1060</v>
      </c>
    </row>
    <row r="115" spans="1:14" ht="15" customHeight="1">
      <c r="B115" s="142" t="s">
        <v>1061</v>
      </c>
    </row>
    <row r="116" spans="1:14" ht="15" customHeight="1">
      <c r="B116" s="142" t="s">
        <v>1069</v>
      </c>
    </row>
    <row r="117" spans="1:14" ht="15" customHeight="1">
      <c r="A117" s="142"/>
      <c r="B117" s="142" t="s">
        <v>1063</v>
      </c>
      <c r="C117" s="142"/>
      <c r="D117" s="142"/>
      <c r="E117" s="142"/>
      <c r="F117" s="142"/>
      <c r="G117" s="142"/>
      <c r="H117" s="142"/>
      <c r="I117" s="142"/>
      <c r="J117" s="142"/>
      <c r="K117" s="142"/>
      <c r="L117" s="142"/>
      <c r="M117" s="142"/>
      <c r="N117" s="142"/>
    </row>
    <row r="118" spans="1:14" ht="15" customHeight="1">
      <c r="A118" s="142"/>
      <c r="C118" s="142"/>
      <c r="D118" s="142"/>
      <c r="E118" s="142"/>
      <c r="F118" s="142"/>
      <c r="G118" s="142"/>
      <c r="H118" s="142"/>
      <c r="I118" s="142"/>
      <c r="J118" s="142"/>
      <c r="K118" s="142"/>
      <c r="L118" s="142"/>
      <c r="M118" s="142"/>
      <c r="N118" s="142"/>
    </row>
    <row r="119" spans="1:14" ht="15" customHeight="1">
      <c r="A119" s="142"/>
      <c r="C119" s="142"/>
      <c r="D119" s="142"/>
      <c r="E119" s="142"/>
      <c r="F119" s="142"/>
      <c r="G119" s="142"/>
      <c r="H119" s="142"/>
      <c r="I119" s="142"/>
      <c r="J119" s="142"/>
      <c r="K119" s="142"/>
      <c r="L119" s="142"/>
      <c r="M119" s="142"/>
      <c r="N119" s="142"/>
    </row>
    <row r="120" spans="1:14" ht="15" customHeight="1">
      <c r="A120" s="142"/>
      <c r="C120" s="142"/>
      <c r="D120" s="142"/>
      <c r="E120" s="142"/>
      <c r="F120" s="142"/>
      <c r="G120" s="142"/>
      <c r="H120" s="142"/>
      <c r="I120" s="142"/>
      <c r="J120" s="142"/>
      <c r="K120" s="142"/>
      <c r="L120" s="142"/>
      <c r="M120" s="142"/>
      <c r="N120" s="142"/>
    </row>
    <row r="121" spans="1:14" ht="15" customHeight="1">
      <c r="A121" s="142"/>
      <c r="B121" s="142"/>
      <c r="C121" s="142"/>
      <c r="D121" s="142"/>
      <c r="E121" s="142"/>
      <c r="F121" s="142"/>
      <c r="G121" s="142"/>
      <c r="H121" s="142"/>
      <c r="I121" s="142"/>
      <c r="J121" s="142"/>
      <c r="K121" s="142"/>
      <c r="L121" s="142"/>
      <c r="M121" s="142"/>
      <c r="N121" s="142"/>
    </row>
    <row r="122" spans="1:14" ht="15" customHeight="1">
      <c r="A122" s="142"/>
      <c r="B122" s="142"/>
      <c r="C122" s="142"/>
      <c r="D122" s="142"/>
      <c r="E122" s="142"/>
      <c r="F122" s="142"/>
      <c r="G122" s="142"/>
      <c r="H122" s="142"/>
      <c r="I122" s="142"/>
      <c r="J122" s="142"/>
      <c r="K122" s="142"/>
      <c r="L122" s="142"/>
      <c r="M122" s="142"/>
      <c r="N122" s="142"/>
    </row>
    <row r="123" spans="1:14" ht="15" customHeight="1">
      <c r="A123" s="142"/>
      <c r="C123" s="142"/>
      <c r="D123" s="142"/>
      <c r="E123" s="142"/>
      <c r="F123" s="142"/>
      <c r="G123" s="142"/>
      <c r="H123" s="142"/>
      <c r="I123" s="142"/>
      <c r="J123" s="142"/>
      <c r="K123" s="142"/>
      <c r="L123" s="142"/>
      <c r="M123" s="142"/>
      <c r="N123" s="142"/>
    </row>
    <row r="124" spans="1:14" ht="15" customHeight="1">
      <c r="A124" s="142"/>
      <c r="C124" s="142"/>
      <c r="D124" s="142"/>
      <c r="E124" s="142"/>
      <c r="F124" s="142"/>
      <c r="G124" s="142"/>
      <c r="H124" s="142"/>
      <c r="I124" s="142"/>
      <c r="J124" s="142"/>
      <c r="K124" s="142"/>
      <c r="L124" s="142"/>
      <c r="M124" s="142"/>
      <c r="N124" s="142"/>
    </row>
    <row r="125" spans="1:14" ht="15" customHeight="1"/>
    <row r="126" spans="1:14" ht="15" customHeight="1"/>
    <row r="127" spans="1:14" ht="15" customHeight="1"/>
    <row r="128" spans="1:14" ht="15" customHeight="1"/>
    <row r="129" s="132" customFormat="1" ht="15" customHeight="1"/>
    <row r="130" s="132" customFormat="1" ht="15" customHeight="1"/>
    <row r="131" s="132" customFormat="1" ht="15" customHeight="1"/>
    <row r="132" s="132" customFormat="1" ht="15" customHeight="1"/>
    <row r="133" s="132" customFormat="1" ht="15" customHeight="1"/>
    <row r="134" s="132" customFormat="1" ht="15" customHeight="1"/>
    <row r="135" s="132" customFormat="1" ht="15" customHeight="1"/>
    <row r="136" s="132" customFormat="1" ht="15" customHeight="1"/>
    <row r="137" s="132" customFormat="1" ht="15" customHeight="1"/>
    <row r="138" s="132" customFormat="1" ht="15" customHeight="1"/>
    <row r="139" s="132" customFormat="1" ht="15" customHeight="1"/>
    <row r="140" s="132" customFormat="1" ht="15" customHeight="1"/>
    <row r="141" s="132" customFormat="1" ht="15" customHeight="1"/>
    <row r="142" s="132" customFormat="1" ht="15" customHeight="1"/>
    <row r="143" s="132" customFormat="1" ht="15" customHeight="1"/>
    <row r="144" s="132" customFormat="1" ht="15" customHeight="1"/>
    <row r="145" s="132" customFormat="1" ht="15" customHeight="1"/>
    <row r="146" s="132" customFormat="1" ht="15" customHeight="1"/>
    <row r="147" s="132" customFormat="1" ht="15" customHeight="1"/>
    <row r="148" s="132" customFormat="1" ht="15" customHeight="1"/>
    <row r="149" s="132" customFormat="1" ht="15" customHeight="1"/>
    <row r="150" s="132" customFormat="1" ht="15" customHeight="1"/>
    <row r="151" s="132" customFormat="1" ht="15" customHeight="1"/>
    <row r="152" s="132" customFormat="1" ht="15" customHeight="1"/>
    <row r="153" s="132" customFormat="1" ht="15" customHeight="1"/>
    <row r="154" s="132" customFormat="1" ht="15" customHeight="1"/>
    <row r="155" s="132" customFormat="1" ht="15" customHeight="1"/>
    <row r="156" s="132" customFormat="1" ht="15" customHeight="1"/>
    <row r="157" s="132" customFormat="1" ht="15" customHeight="1"/>
    <row r="158" s="132" customFormat="1" ht="15" customHeight="1"/>
    <row r="159" s="132" customFormat="1" ht="15" customHeight="1"/>
    <row r="160" s="132" customFormat="1" ht="15" customHeight="1"/>
    <row r="161" s="132" customFormat="1" ht="15" customHeight="1"/>
    <row r="162" s="132" customFormat="1" ht="15" customHeight="1"/>
    <row r="163" s="132" customFormat="1" ht="15" customHeight="1"/>
    <row r="164" s="132" customFormat="1"/>
    <row r="165" s="132" customFormat="1"/>
    <row r="166" s="132" customFormat="1"/>
    <row r="167" s="132" customFormat="1"/>
    <row r="168" s="132" customFormat="1"/>
    <row r="169" s="132" customFormat="1"/>
    <row r="170" s="132" customFormat="1"/>
    <row r="171" s="132" customFormat="1"/>
    <row r="172" s="132" customFormat="1"/>
    <row r="173" s="132" customFormat="1"/>
    <row r="174" s="132" customFormat="1"/>
    <row r="175" s="132" customFormat="1"/>
    <row r="176" s="132" customFormat="1"/>
    <row r="177" s="132" customFormat="1"/>
    <row r="178" s="132" customFormat="1"/>
    <row r="179" s="132" customFormat="1"/>
    <row r="180" s="132" customFormat="1"/>
    <row r="181" s="132" customFormat="1"/>
    <row r="182" s="132" customFormat="1"/>
    <row r="183" s="132" customFormat="1"/>
    <row r="184" s="132" customFormat="1"/>
    <row r="185" s="132" customFormat="1"/>
    <row r="186" s="132" customFormat="1"/>
    <row r="187" s="132" customFormat="1"/>
    <row r="188" s="132" customFormat="1"/>
    <row r="189" s="132" customFormat="1"/>
    <row r="190" s="132" customFormat="1"/>
    <row r="191" s="132" customFormat="1"/>
    <row r="192" s="132" customFormat="1"/>
    <row r="193" s="132" customFormat="1"/>
    <row r="194" s="132" customFormat="1"/>
    <row r="195" s="132" customFormat="1"/>
    <row r="196" s="132" customFormat="1"/>
    <row r="197" s="132" customFormat="1"/>
    <row r="198" s="132" customFormat="1"/>
    <row r="199" s="132" customFormat="1"/>
    <row r="200" s="132" customFormat="1"/>
    <row r="201" s="132" customFormat="1"/>
    <row r="202" s="132" customFormat="1"/>
    <row r="203" s="132" customFormat="1"/>
    <row r="204" s="132" customFormat="1"/>
    <row r="205" s="132" customFormat="1"/>
    <row r="206" s="132" customFormat="1"/>
    <row r="207" s="132" customFormat="1"/>
    <row r="208" s="132" customFormat="1"/>
    <row r="209" s="132" customFormat="1"/>
    <row r="210" s="132" customFormat="1"/>
    <row r="211" s="132" customFormat="1"/>
    <row r="212" s="132" customFormat="1"/>
    <row r="213" s="132" customFormat="1"/>
  </sheetData>
  <mergeCells count="2">
    <mergeCell ref="B6:C7"/>
    <mergeCell ref="D6:M6"/>
  </mergeCells>
  <hyperlinks>
    <hyperlink ref="B1" location="INDEX!A1" display="Back to index" xr:uid="{CF1E753D-9747-4FD8-BD54-0EF8242CECC9}"/>
    <hyperlink ref="B101" location="'IDI disclaimer'!A1" display="See IDI disclaimer" xr:uid="{40E4339A-4F1A-4640-8C6B-E0C3E215A69C}"/>
    <hyperlink ref="B102" location="'Appendix1'!A1" display="See Appendix for Faculty groupings" xr:uid="{58B28798-E71D-468D-AC60-A37C98488A86}"/>
  </hyperlinks>
  <pageMargins left="0.7" right="0.7" top="0.75" bottom="0.75" header="0.3" footer="0.3"/>
  <ignoredErrors>
    <ignoredError sqref="R27 V27" formula="1"/>
  </ignoredError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70236B-AD13-45E3-AF8B-994299C91823}">
  <sheetPr>
    <tabColor theme="0" tint="-0.14999847407452621"/>
  </sheetPr>
  <dimension ref="A1:XFD160"/>
  <sheetViews>
    <sheetView zoomScaleNormal="100" workbookViewId="0">
      <selection activeCell="B5" sqref="B5"/>
    </sheetView>
  </sheetViews>
  <sheetFormatPr defaultColWidth="9.08984375" defaultRowHeight="14.5"/>
  <cols>
    <col min="1" max="1" width="9.08984375" style="132"/>
    <col min="2" max="2" width="39.6328125" style="132" customWidth="1"/>
    <col min="3" max="3" width="7.36328125" style="132" customWidth="1"/>
    <col min="4" max="16384" width="9.08984375" style="132"/>
  </cols>
  <sheetData>
    <row r="1" spans="1:25 16384:16384">
      <c r="B1" s="12" t="s">
        <v>26</v>
      </c>
      <c r="C1" s="134"/>
      <c r="D1" s="134"/>
      <c r="E1" s="134"/>
      <c r="F1" s="134"/>
      <c r="G1" s="134"/>
      <c r="H1" s="134"/>
      <c r="I1" s="134"/>
      <c r="J1" s="134"/>
      <c r="K1" s="134"/>
      <c r="L1" s="134"/>
      <c r="M1" s="134"/>
      <c r="N1" s="134"/>
      <c r="O1" s="134"/>
      <c r="P1" s="134"/>
      <c r="Q1" s="134"/>
      <c r="R1" s="134"/>
      <c r="S1" s="134"/>
      <c r="T1" s="134"/>
      <c r="U1" s="134"/>
      <c r="V1" s="134"/>
      <c r="W1" s="134"/>
      <c r="X1" s="134"/>
      <c r="Y1" s="134"/>
    </row>
    <row r="2" spans="1:25 16384:16384">
      <c r="A2" s="134"/>
      <c r="B2" s="134"/>
      <c r="C2" s="134"/>
      <c r="D2" s="134"/>
      <c r="E2" s="134"/>
      <c r="F2" s="134"/>
      <c r="G2" s="134"/>
      <c r="H2" s="134"/>
      <c r="I2" s="134"/>
      <c r="J2" s="134"/>
      <c r="K2" s="134"/>
      <c r="L2" s="134"/>
      <c r="M2" s="134"/>
      <c r="N2" s="134"/>
      <c r="O2" s="134"/>
      <c r="P2" s="134"/>
      <c r="Q2" s="134"/>
      <c r="R2" s="134"/>
      <c r="S2" s="134"/>
      <c r="T2" s="134"/>
      <c r="U2" s="134"/>
      <c r="V2" s="134"/>
      <c r="W2" s="134"/>
      <c r="X2" s="134"/>
      <c r="Y2" s="134"/>
    </row>
    <row r="3" spans="1:25 16384:16384" ht="23.5">
      <c r="B3" s="6" t="s">
        <v>1065</v>
      </c>
      <c r="C3" s="134"/>
      <c r="D3" s="134"/>
      <c r="E3" s="134"/>
      <c r="F3" s="134"/>
      <c r="G3" s="134"/>
      <c r="H3" s="134"/>
      <c r="I3" s="134"/>
      <c r="J3" s="134"/>
      <c r="K3" s="134"/>
      <c r="L3" s="134"/>
      <c r="M3" s="134"/>
      <c r="N3" s="134"/>
      <c r="O3" s="134"/>
      <c r="P3" s="134"/>
      <c r="Q3" s="134"/>
      <c r="R3" s="134"/>
      <c r="S3" s="134"/>
      <c r="T3" s="134"/>
      <c r="U3" s="134"/>
      <c r="V3" s="134"/>
      <c r="W3" s="134"/>
      <c r="X3" s="134"/>
      <c r="Y3" s="134"/>
    </row>
    <row r="4" spans="1:25 16384:16384">
      <c r="B4" s="7" t="s">
        <v>1246</v>
      </c>
      <c r="C4" s="134"/>
      <c r="D4" s="134"/>
      <c r="E4" s="134"/>
      <c r="F4" s="134"/>
      <c r="G4" s="134"/>
      <c r="H4" s="134"/>
      <c r="I4" s="134"/>
      <c r="J4" s="134"/>
      <c r="K4" s="134"/>
      <c r="L4" s="134"/>
      <c r="M4" s="134"/>
      <c r="N4" s="134"/>
      <c r="O4" s="134"/>
      <c r="P4" s="134"/>
      <c r="Q4" s="134"/>
      <c r="R4" s="134"/>
      <c r="S4" s="134"/>
      <c r="T4" s="134"/>
      <c r="U4" s="134"/>
      <c r="V4" s="134"/>
      <c r="W4" s="134"/>
      <c r="X4" s="134"/>
      <c r="Y4" s="134"/>
    </row>
    <row r="5" spans="1:25 16384:16384">
      <c r="B5" s="138" t="s">
        <v>35</v>
      </c>
      <c r="C5" s="135"/>
      <c r="D5" s="135"/>
      <c r="E5" s="135"/>
      <c r="F5" s="135"/>
      <c r="G5" s="135"/>
      <c r="H5" s="135"/>
      <c r="I5" s="135"/>
      <c r="J5" s="135"/>
      <c r="K5" s="135"/>
      <c r="L5" s="135"/>
      <c r="M5" s="135"/>
      <c r="N5" s="135"/>
      <c r="O5" s="135"/>
      <c r="P5" s="135"/>
      <c r="Q5" s="135"/>
      <c r="R5" s="135"/>
      <c r="S5" s="135"/>
      <c r="T5" s="135"/>
      <c r="U5" s="135"/>
      <c r="V5" s="135"/>
      <c r="W5" s="135"/>
      <c r="X5" s="135"/>
      <c r="Y5" s="135"/>
    </row>
    <row r="6" spans="1:25 16384:16384">
      <c r="B6" s="248" t="s">
        <v>27</v>
      </c>
      <c r="C6" s="248"/>
      <c r="D6" s="249" t="s">
        <v>934</v>
      </c>
      <c r="E6" s="250"/>
      <c r="F6" s="250"/>
      <c r="G6" s="250"/>
      <c r="H6" s="250"/>
      <c r="I6" s="250"/>
      <c r="J6" s="250"/>
      <c r="K6" s="250"/>
      <c r="L6" s="250"/>
      <c r="M6" s="251"/>
      <c r="N6" s="135"/>
      <c r="O6" s="134"/>
    </row>
    <row r="7" spans="1:25 16384:16384">
      <c r="B7" s="248"/>
      <c r="C7" s="248"/>
      <c r="D7" s="37">
        <v>2010</v>
      </c>
      <c r="E7" s="37">
        <v>2011</v>
      </c>
      <c r="F7" s="37">
        <v>2012</v>
      </c>
      <c r="G7" s="37">
        <v>2013</v>
      </c>
      <c r="H7" s="37">
        <v>2014</v>
      </c>
      <c r="I7" s="37">
        <v>2015</v>
      </c>
      <c r="J7" s="37">
        <v>2016</v>
      </c>
      <c r="K7" s="37">
        <v>2017</v>
      </c>
      <c r="L7" s="37">
        <v>2018</v>
      </c>
      <c r="M7" s="37">
        <v>2019</v>
      </c>
      <c r="N7" s="135"/>
      <c r="O7" s="134"/>
    </row>
    <row r="8" spans="1:25 16384:16384">
      <c r="B8" s="15" t="s">
        <v>1026</v>
      </c>
      <c r="C8" s="16" t="s">
        <v>29</v>
      </c>
      <c r="D8" s="143">
        <v>180</v>
      </c>
      <c r="E8" s="143">
        <v>195</v>
      </c>
      <c r="F8" s="143">
        <v>198</v>
      </c>
      <c r="G8" s="143">
        <v>195</v>
      </c>
      <c r="H8" s="143">
        <v>195</v>
      </c>
      <c r="I8" s="143">
        <v>204</v>
      </c>
      <c r="J8" s="143">
        <v>228</v>
      </c>
      <c r="K8" s="143">
        <v>252</v>
      </c>
      <c r="L8" s="143">
        <v>267</v>
      </c>
      <c r="M8" s="143">
        <v>291</v>
      </c>
      <c r="N8" s="135"/>
      <c r="O8" s="134"/>
      <c r="XFD8" s="133">
        <f>DOM.GRAD!XFD7</f>
        <v>0</v>
      </c>
    </row>
    <row r="9" spans="1:25 16384:16384">
      <c r="B9" s="139"/>
      <c r="C9" s="139"/>
      <c r="D9" s="139"/>
      <c r="E9" s="139"/>
      <c r="F9" s="139"/>
      <c r="G9" s="139"/>
      <c r="H9" s="139"/>
      <c r="I9" s="139"/>
      <c r="J9" s="139"/>
      <c r="K9" s="139"/>
      <c r="L9" s="139"/>
      <c r="M9" s="139"/>
      <c r="N9" s="135"/>
      <c r="O9" s="134"/>
      <c r="XFD9" s="133"/>
    </row>
    <row r="10" spans="1:25 16384:16384">
      <c r="B10" s="15" t="s">
        <v>1194</v>
      </c>
      <c r="C10" s="16"/>
      <c r="D10" s="144"/>
      <c r="E10" s="144"/>
      <c r="F10" s="144"/>
      <c r="G10" s="144"/>
      <c r="H10" s="144"/>
      <c r="I10" s="144"/>
      <c r="J10" s="144"/>
      <c r="K10" s="144"/>
      <c r="L10" s="144"/>
      <c r="M10" s="144"/>
      <c r="N10" s="135"/>
      <c r="O10" s="134"/>
      <c r="P10" s="134"/>
      <c r="Q10" s="134"/>
      <c r="R10" s="134"/>
      <c r="S10" s="134"/>
      <c r="T10" s="134"/>
      <c r="U10" s="134"/>
      <c r="V10" s="134"/>
      <c r="W10" s="134"/>
      <c r="X10" s="134"/>
      <c r="Y10" s="134"/>
    </row>
    <row r="11" spans="1:25 16384:16384">
      <c r="B11" s="140" t="s">
        <v>1196</v>
      </c>
      <c r="C11" s="16" t="s">
        <v>29</v>
      </c>
      <c r="D11" s="144">
        <v>180</v>
      </c>
      <c r="E11" s="144">
        <v>192</v>
      </c>
      <c r="F11" s="144">
        <v>198</v>
      </c>
      <c r="G11" s="144">
        <v>192</v>
      </c>
      <c r="H11" s="144">
        <v>189</v>
      </c>
      <c r="I11" s="144">
        <v>198</v>
      </c>
      <c r="J11" s="144">
        <v>225</v>
      </c>
      <c r="K11" s="144">
        <v>243</v>
      </c>
      <c r="L11" s="144">
        <v>258</v>
      </c>
      <c r="M11" s="144">
        <v>288</v>
      </c>
      <c r="N11" s="135"/>
      <c r="O11" s="134"/>
      <c r="P11" s="134"/>
      <c r="Q11" s="134"/>
      <c r="R11" s="134"/>
      <c r="S11" s="134"/>
      <c r="T11" s="134"/>
      <c r="U11" s="134"/>
      <c r="V11" s="134"/>
      <c r="W11" s="134"/>
      <c r="X11" s="134"/>
      <c r="Y11" s="134"/>
    </row>
    <row r="12" spans="1:25 16384:16384">
      <c r="B12" s="17" t="s">
        <v>1046</v>
      </c>
      <c r="C12" s="16" t="s">
        <v>29</v>
      </c>
      <c r="D12" s="144" t="s">
        <v>927</v>
      </c>
      <c r="E12" s="144">
        <v>6</v>
      </c>
      <c r="F12" s="144">
        <v>12</v>
      </c>
      <c r="G12" s="144">
        <v>9</v>
      </c>
      <c r="H12" s="144">
        <v>6</v>
      </c>
      <c r="I12" s="144">
        <v>12</v>
      </c>
      <c r="J12" s="144">
        <v>18</v>
      </c>
      <c r="K12" s="144">
        <v>18</v>
      </c>
      <c r="L12" s="144">
        <v>18</v>
      </c>
      <c r="M12" s="144">
        <v>18</v>
      </c>
      <c r="N12" s="134"/>
      <c r="O12" s="134"/>
      <c r="P12" s="134"/>
      <c r="Q12" s="134"/>
      <c r="R12" s="134"/>
      <c r="S12" s="134"/>
      <c r="T12" s="134"/>
      <c r="U12" s="134"/>
      <c r="V12" s="134"/>
      <c r="W12" s="134"/>
      <c r="X12" s="134"/>
      <c r="Y12" s="134"/>
    </row>
    <row r="13" spans="1:25 16384:16384" ht="15" customHeight="1">
      <c r="B13" s="17" t="s">
        <v>929</v>
      </c>
      <c r="C13" s="16" t="s">
        <v>29</v>
      </c>
      <c r="D13" s="144" t="s">
        <v>927</v>
      </c>
      <c r="E13" s="144" t="s">
        <v>927</v>
      </c>
      <c r="F13" s="144" t="s">
        <v>927</v>
      </c>
      <c r="G13" s="144" t="s">
        <v>927</v>
      </c>
      <c r="H13" s="144" t="s">
        <v>927</v>
      </c>
      <c r="I13" s="144">
        <v>6</v>
      </c>
      <c r="J13" s="144">
        <v>6</v>
      </c>
      <c r="K13" s="144">
        <v>6</v>
      </c>
      <c r="L13" s="144">
        <v>6</v>
      </c>
      <c r="M13" s="144">
        <v>9</v>
      </c>
      <c r="N13" s="134"/>
      <c r="O13" s="134"/>
      <c r="P13" s="134"/>
      <c r="Q13" s="134"/>
      <c r="R13" s="134"/>
      <c r="S13" s="134"/>
      <c r="T13" s="134"/>
      <c r="U13" s="134"/>
      <c r="V13" s="134"/>
      <c r="W13" s="134"/>
      <c r="X13" s="134"/>
      <c r="Y13" s="134"/>
    </row>
    <row r="14" spans="1:25 16384:16384" ht="15" customHeight="1">
      <c r="B14" s="15" t="s">
        <v>1195</v>
      </c>
      <c r="C14" s="16"/>
      <c r="D14" s="144"/>
      <c r="E14" s="144"/>
      <c r="F14" s="144"/>
      <c r="G14" s="144"/>
      <c r="H14" s="144"/>
      <c r="I14" s="144"/>
      <c r="J14" s="144"/>
      <c r="K14" s="144"/>
      <c r="L14" s="144"/>
      <c r="M14" s="144"/>
      <c r="N14" s="134"/>
      <c r="O14" s="134"/>
      <c r="P14" s="134"/>
      <c r="Q14" s="134"/>
      <c r="R14" s="134"/>
      <c r="S14" s="134"/>
      <c r="T14" s="134"/>
      <c r="U14" s="134"/>
      <c r="V14" s="134"/>
      <c r="W14" s="134"/>
      <c r="X14" s="134"/>
      <c r="Y14" s="134"/>
    </row>
    <row r="15" spans="1:25 16384:16384" ht="15" customHeight="1">
      <c r="B15" s="140" t="s">
        <v>1197</v>
      </c>
      <c r="C15" s="16" t="s">
        <v>29</v>
      </c>
      <c r="D15" s="144" t="s">
        <v>927</v>
      </c>
      <c r="E15" s="144" t="s">
        <v>927</v>
      </c>
      <c r="F15" s="144" t="s">
        <v>927</v>
      </c>
      <c r="G15" s="144" t="s">
        <v>927</v>
      </c>
      <c r="H15" s="144">
        <v>6</v>
      </c>
      <c r="I15" s="144">
        <v>6</v>
      </c>
      <c r="J15" s="144" t="s">
        <v>927</v>
      </c>
      <c r="K15" s="144" t="s">
        <v>927</v>
      </c>
      <c r="L15" s="144" t="s">
        <v>927</v>
      </c>
      <c r="M15" s="144" t="s">
        <v>927</v>
      </c>
      <c r="N15" s="134"/>
      <c r="O15" s="134"/>
      <c r="P15" s="134"/>
      <c r="Q15" s="134"/>
      <c r="R15" s="134"/>
      <c r="S15" s="134"/>
      <c r="T15" s="134"/>
      <c r="U15" s="134"/>
      <c r="V15" s="134"/>
      <c r="W15" s="134"/>
      <c r="X15" s="134"/>
      <c r="Y15" s="134"/>
    </row>
    <row r="16" spans="1:25 16384:16384" ht="15" customHeight="1">
      <c r="B16" s="17" t="s">
        <v>1046</v>
      </c>
      <c r="C16" s="16" t="s">
        <v>29</v>
      </c>
      <c r="D16" s="144" t="s">
        <v>927</v>
      </c>
      <c r="E16" s="144" t="s">
        <v>927</v>
      </c>
      <c r="F16" s="144" t="s">
        <v>927</v>
      </c>
      <c r="G16" s="144" t="s">
        <v>927</v>
      </c>
      <c r="H16" s="144" t="s">
        <v>927</v>
      </c>
      <c r="I16" s="144" t="s">
        <v>927</v>
      </c>
      <c r="J16" s="144" t="s">
        <v>927</v>
      </c>
      <c r="K16" s="144" t="s">
        <v>927</v>
      </c>
      <c r="L16" s="144" t="s">
        <v>927</v>
      </c>
      <c r="M16" s="144" t="s">
        <v>927</v>
      </c>
      <c r="N16" s="134"/>
      <c r="O16" s="134"/>
      <c r="P16" s="134"/>
      <c r="Q16" s="134"/>
      <c r="R16" s="134"/>
      <c r="S16" s="134"/>
      <c r="T16" s="134"/>
      <c r="U16" s="134"/>
      <c r="V16" s="134"/>
      <c r="W16" s="134"/>
      <c r="X16" s="134"/>
      <c r="Y16" s="134"/>
    </row>
    <row r="17" spans="2:25" ht="15" customHeight="1">
      <c r="B17" s="17" t="s">
        <v>929</v>
      </c>
      <c r="C17" s="16" t="s">
        <v>29</v>
      </c>
      <c r="D17" s="144" t="s">
        <v>927</v>
      </c>
      <c r="E17" s="144" t="s">
        <v>927</v>
      </c>
      <c r="F17" s="144" t="s">
        <v>927</v>
      </c>
      <c r="G17" s="144" t="s">
        <v>927</v>
      </c>
      <c r="H17" s="144" t="s">
        <v>927</v>
      </c>
      <c r="I17" s="144" t="s">
        <v>927</v>
      </c>
      <c r="J17" s="144" t="s">
        <v>927</v>
      </c>
      <c r="K17" s="144" t="s">
        <v>927</v>
      </c>
      <c r="L17" s="144" t="s">
        <v>927</v>
      </c>
      <c r="M17" s="144" t="s">
        <v>927</v>
      </c>
      <c r="N17" s="134"/>
      <c r="O17" s="134"/>
      <c r="P17" s="134"/>
      <c r="Q17" s="134"/>
      <c r="R17" s="134"/>
      <c r="S17" s="134"/>
      <c r="T17" s="134"/>
      <c r="U17" s="134"/>
      <c r="V17" s="134"/>
      <c r="W17" s="134"/>
      <c r="X17" s="134"/>
      <c r="Y17" s="134"/>
    </row>
    <row r="18" spans="2:25" ht="15" customHeight="1">
      <c r="B18" s="139"/>
      <c r="C18" s="139"/>
      <c r="D18" s="139"/>
      <c r="E18" s="139"/>
      <c r="F18" s="139"/>
      <c r="G18" s="139"/>
      <c r="H18" s="139"/>
      <c r="I18" s="139"/>
      <c r="J18" s="139"/>
      <c r="K18" s="139"/>
      <c r="L18" s="139"/>
      <c r="M18" s="139"/>
      <c r="N18" s="134"/>
      <c r="O18" s="134"/>
      <c r="P18" s="134"/>
      <c r="Q18" s="134"/>
      <c r="R18" s="134"/>
      <c r="S18" s="134"/>
      <c r="T18" s="134"/>
      <c r="U18" s="134"/>
      <c r="V18" s="134"/>
      <c r="W18" s="134"/>
      <c r="X18" s="134"/>
      <c r="Y18" s="134"/>
    </row>
    <row r="19" spans="2:25" ht="15" customHeight="1">
      <c r="B19" s="15" t="s">
        <v>1198</v>
      </c>
      <c r="C19" s="16"/>
      <c r="D19" s="144"/>
      <c r="E19" s="144"/>
      <c r="F19" s="144"/>
      <c r="G19" s="144"/>
      <c r="H19" s="144"/>
      <c r="I19" s="144"/>
      <c r="J19" s="144"/>
      <c r="K19" s="144"/>
      <c r="L19" s="144"/>
      <c r="M19" s="144"/>
      <c r="N19" s="134"/>
      <c r="O19" s="134"/>
      <c r="P19" s="134"/>
      <c r="Q19" s="134"/>
      <c r="R19" s="134"/>
      <c r="S19" s="134"/>
      <c r="T19" s="134"/>
      <c r="U19" s="134"/>
      <c r="V19" s="134"/>
      <c r="W19" s="134"/>
      <c r="X19" s="134"/>
      <c r="Y19" s="134"/>
    </row>
    <row r="20" spans="2:25" ht="15" customHeight="1">
      <c r="B20" s="140" t="s">
        <v>1199</v>
      </c>
      <c r="C20" s="16" t="s">
        <v>29</v>
      </c>
      <c r="D20" s="144">
        <v>99</v>
      </c>
      <c r="E20" s="144">
        <v>102</v>
      </c>
      <c r="F20" s="144">
        <v>111</v>
      </c>
      <c r="G20" s="144">
        <v>114</v>
      </c>
      <c r="H20" s="144">
        <v>123</v>
      </c>
      <c r="I20" s="144">
        <v>126</v>
      </c>
      <c r="J20" s="144">
        <v>147</v>
      </c>
      <c r="K20" s="144">
        <v>162</v>
      </c>
      <c r="L20" s="144">
        <v>168</v>
      </c>
      <c r="M20" s="144">
        <v>192</v>
      </c>
      <c r="N20" s="134"/>
      <c r="O20" s="134"/>
      <c r="P20" s="134"/>
      <c r="Q20" s="134"/>
      <c r="R20" s="134"/>
      <c r="S20" s="134"/>
      <c r="T20" s="134"/>
      <c r="U20" s="134"/>
      <c r="V20" s="134"/>
      <c r="W20" s="134"/>
      <c r="X20" s="134"/>
      <c r="Y20" s="134"/>
    </row>
    <row r="21" spans="2:25" ht="15" customHeight="1">
      <c r="B21" s="17" t="s">
        <v>1046</v>
      </c>
      <c r="C21" s="16" t="s">
        <v>29</v>
      </c>
      <c r="D21" s="144" t="s">
        <v>927</v>
      </c>
      <c r="E21" s="144" t="s">
        <v>927</v>
      </c>
      <c r="F21" s="144" t="s">
        <v>927</v>
      </c>
      <c r="G21" s="144" t="s">
        <v>927</v>
      </c>
      <c r="H21" s="144" t="s">
        <v>927</v>
      </c>
      <c r="I21" s="144" t="s">
        <v>927</v>
      </c>
      <c r="J21" s="144">
        <v>9</v>
      </c>
      <c r="K21" s="144">
        <v>9</v>
      </c>
      <c r="L21" s="144">
        <v>9</v>
      </c>
      <c r="M21" s="144">
        <v>6</v>
      </c>
      <c r="N21" s="134"/>
      <c r="O21" s="134"/>
      <c r="P21" s="134"/>
      <c r="Q21" s="134"/>
      <c r="R21" s="134"/>
      <c r="S21" s="134"/>
      <c r="T21" s="134"/>
      <c r="U21" s="134"/>
      <c r="V21" s="134"/>
      <c r="W21" s="134"/>
      <c r="X21" s="134"/>
      <c r="Y21" s="134"/>
    </row>
    <row r="22" spans="2:25" ht="15" customHeight="1">
      <c r="B22" s="17" t="s">
        <v>929</v>
      </c>
      <c r="C22" s="16" t="s">
        <v>29</v>
      </c>
      <c r="D22" s="144" t="s">
        <v>927</v>
      </c>
      <c r="E22" s="144" t="s">
        <v>927</v>
      </c>
      <c r="F22" s="144" t="s">
        <v>927</v>
      </c>
      <c r="G22" s="144" t="s">
        <v>927</v>
      </c>
      <c r="H22" s="144" t="s">
        <v>927</v>
      </c>
      <c r="I22" s="144" t="s">
        <v>927</v>
      </c>
      <c r="J22" s="144" t="s">
        <v>927</v>
      </c>
      <c r="K22" s="144" t="s">
        <v>927</v>
      </c>
      <c r="L22" s="144" t="s">
        <v>927</v>
      </c>
      <c r="M22" s="144" t="s">
        <v>927</v>
      </c>
      <c r="N22" s="134"/>
      <c r="O22" s="134"/>
      <c r="P22" s="134"/>
      <c r="Q22" s="134"/>
      <c r="R22" s="134"/>
      <c r="S22" s="134"/>
      <c r="T22" s="134"/>
      <c r="U22" s="134"/>
      <c r="V22" s="134"/>
      <c r="W22" s="134"/>
      <c r="X22" s="134"/>
      <c r="Y22" s="134"/>
    </row>
    <row r="23" spans="2:25" ht="15" customHeight="1">
      <c r="B23" s="15" t="s">
        <v>1200</v>
      </c>
      <c r="C23" s="16"/>
      <c r="D23" s="144"/>
      <c r="E23" s="144"/>
      <c r="F23" s="144"/>
      <c r="G23" s="144"/>
      <c r="H23" s="144"/>
      <c r="I23" s="144"/>
      <c r="J23" s="144"/>
      <c r="K23" s="144"/>
      <c r="L23" s="144"/>
      <c r="M23" s="144"/>
      <c r="N23" s="134"/>
      <c r="O23" s="134"/>
      <c r="P23" s="134"/>
      <c r="Q23" s="134"/>
      <c r="R23" s="134"/>
      <c r="S23" s="134"/>
      <c r="T23" s="134"/>
      <c r="U23" s="134"/>
      <c r="V23" s="134"/>
      <c r="W23" s="134"/>
      <c r="X23" s="134"/>
      <c r="Y23" s="134"/>
    </row>
    <row r="24" spans="2:25" ht="15" customHeight="1">
      <c r="B24" s="140" t="s">
        <v>1201</v>
      </c>
      <c r="C24" s="16" t="s">
        <v>29</v>
      </c>
      <c r="D24" s="144">
        <v>84</v>
      </c>
      <c r="E24" s="144">
        <v>93</v>
      </c>
      <c r="F24" s="144">
        <v>90</v>
      </c>
      <c r="G24" s="144">
        <v>81</v>
      </c>
      <c r="H24" s="144">
        <v>75</v>
      </c>
      <c r="I24" s="144">
        <v>78</v>
      </c>
      <c r="J24" s="144">
        <v>81</v>
      </c>
      <c r="K24" s="144">
        <v>93</v>
      </c>
      <c r="L24" s="144">
        <v>99</v>
      </c>
      <c r="M24" s="144">
        <v>102</v>
      </c>
      <c r="N24" s="134"/>
      <c r="O24" s="134"/>
      <c r="P24" s="134"/>
      <c r="Q24" s="134"/>
      <c r="R24" s="134"/>
      <c r="S24" s="134"/>
      <c r="T24" s="134"/>
      <c r="U24" s="134"/>
      <c r="V24" s="134"/>
      <c r="W24" s="134"/>
      <c r="X24" s="134"/>
      <c r="Y24" s="134"/>
    </row>
    <row r="25" spans="2:25" ht="15" customHeight="1">
      <c r="B25" s="17" t="s">
        <v>1046</v>
      </c>
      <c r="C25" s="16" t="s">
        <v>29</v>
      </c>
      <c r="D25" s="144" t="s">
        <v>927</v>
      </c>
      <c r="E25" s="144" t="s">
        <v>927</v>
      </c>
      <c r="F25" s="144">
        <v>6</v>
      </c>
      <c r="G25" s="144" t="s">
        <v>927</v>
      </c>
      <c r="H25" s="144" t="s">
        <v>927</v>
      </c>
      <c r="I25" s="144">
        <v>9</v>
      </c>
      <c r="J25" s="144">
        <v>9</v>
      </c>
      <c r="K25" s="144">
        <v>9</v>
      </c>
      <c r="L25" s="144">
        <v>9</v>
      </c>
      <c r="M25" s="144">
        <v>9</v>
      </c>
      <c r="O25" s="134"/>
      <c r="P25" s="134"/>
      <c r="Q25" s="134"/>
      <c r="R25" s="134"/>
      <c r="S25" s="134"/>
      <c r="T25" s="134"/>
      <c r="U25" s="134"/>
      <c r="V25" s="134"/>
      <c r="W25" s="134"/>
      <c r="X25" s="134"/>
      <c r="Y25" s="134"/>
    </row>
    <row r="26" spans="2:25" ht="15" customHeight="1">
      <c r="B26" s="17" t="s">
        <v>929</v>
      </c>
      <c r="C26" s="16" t="s">
        <v>29</v>
      </c>
      <c r="D26" s="144" t="s">
        <v>927</v>
      </c>
      <c r="E26" s="144" t="s">
        <v>927</v>
      </c>
      <c r="F26" s="144" t="s">
        <v>927</v>
      </c>
      <c r="G26" s="144" t="s">
        <v>927</v>
      </c>
      <c r="H26" s="144" t="s">
        <v>927</v>
      </c>
      <c r="I26" s="144">
        <v>6</v>
      </c>
      <c r="J26" s="144" t="s">
        <v>927</v>
      </c>
      <c r="K26" s="144" t="s">
        <v>927</v>
      </c>
      <c r="L26" s="144" t="s">
        <v>927</v>
      </c>
      <c r="M26" s="144" t="s">
        <v>927</v>
      </c>
      <c r="O26" s="134"/>
      <c r="P26" s="134"/>
      <c r="Q26" s="134"/>
      <c r="R26" s="134"/>
      <c r="S26" s="134"/>
      <c r="T26" s="134"/>
      <c r="U26" s="134"/>
      <c r="V26" s="134"/>
      <c r="W26" s="134"/>
      <c r="X26" s="134"/>
      <c r="Y26" s="134"/>
    </row>
    <row r="27" spans="2:25" ht="15" customHeight="1">
      <c r="B27" s="139"/>
      <c r="C27" s="139"/>
      <c r="O27" s="134"/>
      <c r="P27" s="134"/>
      <c r="Q27" s="134"/>
      <c r="R27" s="134"/>
      <c r="S27" s="134"/>
      <c r="T27" s="134"/>
      <c r="U27" s="134"/>
      <c r="V27" s="134"/>
      <c r="W27" s="134"/>
      <c r="X27" s="134"/>
      <c r="Y27" s="134"/>
    </row>
    <row r="28" spans="2:25" ht="15" customHeight="1">
      <c r="B28" s="229" t="s">
        <v>1051</v>
      </c>
      <c r="D28" s="230"/>
      <c r="E28" s="230"/>
      <c r="F28" s="230"/>
      <c r="G28" s="230"/>
      <c r="H28" s="230"/>
      <c r="I28" s="230"/>
      <c r="J28" s="230"/>
      <c r="K28" s="230"/>
      <c r="L28" s="230"/>
      <c r="M28" s="230"/>
      <c r="O28" s="134"/>
      <c r="P28" s="134"/>
      <c r="Q28" s="134"/>
      <c r="R28" s="134"/>
      <c r="S28" s="134"/>
      <c r="T28" s="134"/>
      <c r="U28" s="134"/>
      <c r="V28" s="134"/>
      <c r="W28" s="134"/>
      <c r="X28" s="134"/>
      <c r="Y28" s="134"/>
    </row>
    <row r="29" spans="2:25" ht="15" customHeight="1">
      <c r="B29" s="15" t="s">
        <v>931</v>
      </c>
      <c r="C29" s="16"/>
      <c r="D29" s="144"/>
      <c r="E29" s="144"/>
      <c r="F29" s="144"/>
      <c r="G29" s="144"/>
      <c r="H29" s="144"/>
      <c r="I29" s="144"/>
      <c r="J29" s="144"/>
      <c r="K29" s="144"/>
      <c r="L29" s="144"/>
      <c r="M29" s="144"/>
      <c r="O29" s="134"/>
      <c r="P29" s="134"/>
      <c r="Q29" s="134"/>
      <c r="R29" s="134"/>
      <c r="S29" s="134"/>
      <c r="T29" s="134"/>
      <c r="U29" s="134"/>
      <c r="V29" s="134"/>
      <c r="W29" s="134"/>
      <c r="X29" s="134"/>
      <c r="Y29" s="134"/>
    </row>
    <row r="30" spans="2:25" ht="15" customHeight="1">
      <c r="B30" s="140" t="s">
        <v>930</v>
      </c>
      <c r="C30" s="16" t="s">
        <v>29</v>
      </c>
      <c r="D30" s="144" t="s">
        <v>927</v>
      </c>
      <c r="E30" s="144" t="s">
        <v>927</v>
      </c>
      <c r="F30" s="144" t="s">
        <v>927</v>
      </c>
      <c r="G30" s="144" t="s">
        <v>927</v>
      </c>
      <c r="H30" s="144" t="s">
        <v>927</v>
      </c>
      <c r="I30" s="144" t="s">
        <v>927</v>
      </c>
      <c r="J30" s="144" t="s">
        <v>927</v>
      </c>
      <c r="K30" s="144">
        <v>6</v>
      </c>
      <c r="L30" s="144">
        <v>6</v>
      </c>
      <c r="M30" s="144">
        <v>12</v>
      </c>
      <c r="O30" s="134"/>
      <c r="P30" s="134"/>
      <c r="Q30" s="134"/>
      <c r="R30" s="134"/>
      <c r="S30" s="134"/>
      <c r="T30" s="134"/>
      <c r="U30" s="134"/>
      <c r="V30" s="134"/>
      <c r="W30" s="134"/>
      <c r="X30" s="134"/>
      <c r="Y30" s="134"/>
    </row>
    <row r="31" spans="2:25" ht="15" customHeight="1">
      <c r="B31" s="17" t="s">
        <v>1046</v>
      </c>
      <c r="C31" s="16" t="s">
        <v>29</v>
      </c>
      <c r="D31" s="144" t="s">
        <v>927</v>
      </c>
      <c r="E31" s="144" t="s">
        <v>927</v>
      </c>
      <c r="F31" s="144" t="s">
        <v>927</v>
      </c>
      <c r="G31" s="144" t="s">
        <v>927</v>
      </c>
      <c r="H31" s="144" t="s">
        <v>927</v>
      </c>
      <c r="I31" s="144" t="s">
        <v>927</v>
      </c>
      <c r="J31" s="144" t="s">
        <v>927</v>
      </c>
      <c r="K31" s="144" t="s">
        <v>927</v>
      </c>
      <c r="L31" s="144" t="s">
        <v>927</v>
      </c>
      <c r="M31" s="144" t="s">
        <v>927</v>
      </c>
      <c r="O31" s="134"/>
      <c r="P31" s="134"/>
      <c r="Q31" s="134"/>
      <c r="R31" s="134"/>
      <c r="S31" s="134"/>
      <c r="T31" s="134"/>
      <c r="U31" s="134"/>
      <c r="V31" s="134"/>
      <c r="W31" s="134"/>
      <c r="X31" s="134"/>
      <c r="Y31" s="134"/>
    </row>
    <row r="32" spans="2:25" ht="15" customHeight="1">
      <c r="B32" s="17" t="s">
        <v>929</v>
      </c>
      <c r="C32" s="16" t="s">
        <v>29</v>
      </c>
      <c r="D32" s="144" t="s">
        <v>927</v>
      </c>
      <c r="E32" s="144" t="s">
        <v>927</v>
      </c>
      <c r="F32" s="144" t="s">
        <v>927</v>
      </c>
      <c r="G32" s="144" t="s">
        <v>927</v>
      </c>
      <c r="H32" s="144" t="s">
        <v>927</v>
      </c>
      <c r="I32" s="144" t="s">
        <v>927</v>
      </c>
      <c r="J32" s="144" t="s">
        <v>927</v>
      </c>
      <c r="K32" s="144" t="s">
        <v>927</v>
      </c>
      <c r="L32" s="144" t="s">
        <v>927</v>
      </c>
      <c r="M32" s="144" t="s">
        <v>927</v>
      </c>
      <c r="O32" s="134"/>
      <c r="P32" s="134"/>
      <c r="Q32" s="134"/>
      <c r="R32" s="134"/>
      <c r="S32" s="134"/>
      <c r="T32" s="134"/>
      <c r="U32" s="134"/>
      <c r="V32" s="134"/>
      <c r="W32" s="134"/>
      <c r="X32" s="134"/>
      <c r="Y32" s="134"/>
    </row>
    <row r="33" spans="2:25" ht="15" customHeight="1">
      <c r="B33" s="15" t="s">
        <v>1203</v>
      </c>
      <c r="C33" s="16"/>
      <c r="D33" s="144"/>
      <c r="E33" s="144"/>
      <c r="F33" s="144"/>
      <c r="G33" s="144"/>
      <c r="H33" s="144"/>
      <c r="I33" s="144"/>
      <c r="J33" s="144"/>
      <c r="K33" s="144"/>
      <c r="L33" s="144"/>
      <c r="M33" s="144"/>
      <c r="O33" s="134"/>
      <c r="P33" s="134"/>
      <c r="Q33" s="134"/>
      <c r="R33" s="134"/>
      <c r="S33" s="134"/>
      <c r="T33" s="134"/>
      <c r="U33" s="134"/>
      <c r="V33" s="134"/>
      <c r="W33" s="134"/>
      <c r="X33" s="134"/>
      <c r="Y33" s="134"/>
    </row>
    <row r="34" spans="2:25" ht="15" customHeight="1">
      <c r="B34" s="140" t="s">
        <v>930</v>
      </c>
      <c r="C34" s="16" t="s">
        <v>29</v>
      </c>
      <c r="D34" s="144">
        <v>24</v>
      </c>
      <c r="E34" s="144">
        <v>27</v>
      </c>
      <c r="F34" s="144">
        <v>30</v>
      </c>
      <c r="G34" s="144">
        <v>24</v>
      </c>
      <c r="H34" s="144">
        <v>21</v>
      </c>
      <c r="I34" s="144">
        <v>27</v>
      </c>
      <c r="J34" s="144">
        <v>24</v>
      </c>
      <c r="K34" s="144">
        <v>33</v>
      </c>
      <c r="L34" s="144">
        <v>39</v>
      </c>
      <c r="M34" s="144">
        <v>48</v>
      </c>
      <c r="O34" s="134"/>
      <c r="P34" s="134"/>
      <c r="Q34" s="134"/>
      <c r="R34" s="134"/>
      <c r="S34" s="134"/>
      <c r="T34" s="134"/>
      <c r="U34" s="134"/>
      <c r="V34" s="134"/>
      <c r="W34" s="134"/>
      <c r="X34" s="134"/>
      <c r="Y34" s="134"/>
    </row>
    <row r="35" spans="2:25" ht="15" customHeight="1">
      <c r="B35" s="17" t="s">
        <v>1046</v>
      </c>
      <c r="C35" s="16" t="s">
        <v>29</v>
      </c>
      <c r="D35" s="144" t="s">
        <v>927</v>
      </c>
      <c r="E35" s="144" t="s">
        <v>927</v>
      </c>
      <c r="F35" s="144" t="s">
        <v>927</v>
      </c>
      <c r="G35" s="144" t="s">
        <v>927</v>
      </c>
      <c r="H35" s="144" t="s">
        <v>927</v>
      </c>
      <c r="I35" s="144" t="s">
        <v>927</v>
      </c>
      <c r="J35" s="144" t="s">
        <v>927</v>
      </c>
      <c r="K35" s="144" t="s">
        <v>927</v>
      </c>
      <c r="L35" s="144" t="s">
        <v>927</v>
      </c>
      <c r="M35" s="144" t="s">
        <v>927</v>
      </c>
      <c r="O35" s="134"/>
      <c r="P35" s="134"/>
      <c r="Q35" s="134"/>
      <c r="R35" s="134"/>
      <c r="S35" s="134"/>
      <c r="T35" s="134"/>
      <c r="U35" s="134"/>
      <c r="V35" s="134"/>
      <c r="W35" s="134"/>
      <c r="X35" s="134"/>
      <c r="Y35" s="134"/>
    </row>
    <row r="36" spans="2:25" ht="15" customHeight="1">
      <c r="B36" s="17" t="s">
        <v>929</v>
      </c>
      <c r="C36" s="16" t="s">
        <v>29</v>
      </c>
      <c r="D36" s="144" t="s">
        <v>927</v>
      </c>
      <c r="E36" s="144" t="s">
        <v>927</v>
      </c>
      <c r="F36" s="144" t="s">
        <v>927</v>
      </c>
      <c r="G36" s="144" t="s">
        <v>927</v>
      </c>
      <c r="H36" s="144" t="s">
        <v>927</v>
      </c>
      <c r="I36" s="144" t="s">
        <v>927</v>
      </c>
      <c r="J36" s="144" t="s">
        <v>927</v>
      </c>
      <c r="K36" s="144" t="s">
        <v>927</v>
      </c>
      <c r="L36" s="144" t="s">
        <v>927</v>
      </c>
      <c r="M36" s="144" t="s">
        <v>927</v>
      </c>
      <c r="O36" s="134"/>
      <c r="P36" s="134"/>
      <c r="Q36" s="134"/>
      <c r="R36" s="134"/>
      <c r="S36" s="134"/>
      <c r="T36" s="134"/>
      <c r="U36" s="134"/>
      <c r="V36" s="134"/>
      <c r="W36" s="134"/>
      <c r="X36" s="134"/>
      <c r="Y36" s="134"/>
    </row>
    <row r="37" spans="2:25" ht="15" customHeight="1">
      <c r="B37" s="15" t="s">
        <v>1204</v>
      </c>
      <c r="C37" s="16"/>
      <c r="D37" s="144"/>
      <c r="E37" s="144"/>
      <c r="F37" s="144"/>
      <c r="G37" s="144"/>
      <c r="H37" s="144"/>
      <c r="I37" s="144"/>
      <c r="J37" s="144"/>
      <c r="K37" s="144"/>
      <c r="L37" s="144"/>
      <c r="M37" s="144"/>
      <c r="O37" s="134"/>
      <c r="P37" s="134"/>
      <c r="Q37" s="134"/>
      <c r="R37" s="134"/>
      <c r="S37" s="134"/>
      <c r="T37" s="134"/>
      <c r="U37" s="134"/>
      <c r="V37" s="134"/>
      <c r="W37" s="134"/>
      <c r="X37" s="134"/>
      <c r="Y37" s="134"/>
    </row>
    <row r="38" spans="2:25" ht="15" customHeight="1">
      <c r="B38" s="140" t="s">
        <v>930</v>
      </c>
      <c r="C38" s="16" t="s">
        <v>29</v>
      </c>
      <c r="D38" s="144">
        <v>33</v>
      </c>
      <c r="E38" s="144">
        <v>36</v>
      </c>
      <c r="F38" s="144">
        <v>33</v>
      </c>
      <c r="G38" s="144">
        <v>33</v>
      </c>
      <c r="H38" s="144">
        <v>30</v>
      </c>
      <c r="I38" s="144">
        <v>27</v>
      </c>
      <c r="J38" s="144">
        <v>36</v>
      </c>
      <c r="K38" s="144">
        <v>30</v>
      </c>
      <c r="L38" s="144">
        <v>45</v>
      </c>
      <c r="M38" s="144">
        <v>48</v>
      </c>
      <c r="O38" s="134"/>
      <c r="P38" s="134"/>
      <c r="Q38" s="134"/>
      <c r="R38" s="134"/>
      <c r="S38" s="134"/>
      <c r="T38" s="134"/>
      <c r="U38" s="134"/>
      <c r="V38" s="134"/>
      <c r="W38" s="134"/>
      <c r="X38" s="134"/>
      <c r="Y38" s="134"/>
    </row>
    <row r="39" spans="2:25" ht="15" customHeight="1">
      <c r="B39" s="17" t="s">
        <v>1046</v>
      </c>
      <c r="C39" s="16" t="s">
        <v>29</v>
      </c>
      <c r="D39" s="144" t="s">
        <v>927</v>
      </c>
      <c r="E39" s="144" t="s">
        <v>927</v>
      </c>
      <c r="F39" s="144" t="s">
        <v>927</v>
      </c>
      <c r="G39" s="144" t="s">
        <v>927</v>
      </c>
      <c r="H39" s="144" t="s">
        <v>927</v>
      </c>
      <c r="I39" s="144" t="s">
        <v>927</v>
      </c>
      <c r="J39" s="144" t="s">
        <v>927</v>
      </c>
      <c r="K39" s="144" t="s">
        <v>927</v>
      </c>
      <c r="L39" s="144" t="s">
        <v>927</v>
      </c>
      <c r="M39" s="144" t="s">
        <v>927</v>
      </c>
      <c r="O39" s="134"/>
      <c r="P39" s="134"/>
      <c r="Q39" s="134"/>
      <c r="R39" s="134"/>
      <c r="S39" s="134"/>
      <c r="T39" s="134"/>
      <c r="U39" s="134"/>
      <c r="V39" s="134"/>
      <c r="W39" s="134"/>
      <c r="X39" s="134"/>
      <c r="Y39" s="134"/>
    </row>
    <row r="40" spans="2:25" ht="15" customHeight="1">
      <c r="B40" s="17" t="s">
        <v>929</v>
      </c>
      <c r="C40" s="16" t="s">
        <v>29</v>
      </c>
      <c r="D40" s="144" t="s">
        <v>927</v>
      </c>
      <c r="E40" s="144" t="s">
        <v>927</v>
      </c>
      <c r="F40" s="144" t="s">
        <v>927</v>
      </c>
      <c r="G40" s="144" t="s">
        <v>927</v>
      </c>
      <c r="H40" s="144" t="s">
        <v>927</v>
      </c>
      <c r="I40" s="144" t="s">
        <v>927</v>
      </c>
      <c r="J40" s="144" t="s">
        <v>927</v>
      </c>
      <c r="K40" s="144" t="s">
        <v>927</v>
      </c>
      <c r="L40" s="144" t="s">
        <v>927</v>
      </c>
      <c r="M40" s="144" t="s">
        <v>927</v>
      </c>
      <c r="O40" s="134"/>
      <c r="P40" s="134"/>
      <c r="Q40" s="134"/>
      <c r="R40" s="134"/>
      <c r="S40" s="134"/>
      <c r="T40" s="134"/>
      <c r="U40" s="134"/>
      <c r="V40" s="134"/>
      <c r="W40" s="134"/>
      <c r="X40" s="134"/>
      <c r="Y40" s="134"/>
    </row>
    <row r="41" spans="2:25" ht="15" customHeight="1">
      <c r="B41" s="15" t="s">
        <v>1066</v>
      </c>
      <c r="C41" s="16"/>
      <c r="D41" s="144"/>
      <c r="E41" s="144"/>
      <c r="F41" s="144"/>
      <c r="G41" s="144"/>
      <c r="H41" s="144"/>
      <c r="I41" s="144"/>
      <c r="J41" s="144"/>
      <c r="K41" s="144"/>
      <c r="L41" s="144"/>
      <c r="M41" s="144"/>
      <c r="O41" s="134"/>
      <c r="P41" s="134"/>
      <c r="Q41" s="134"/>
      <c r="R41" s="134"/>
      <c r="S41" s="134"/>
      <c r="T41" s="134"/>
      <c r="U41" s="134"/>
      <c r="V41" s="134"/>
      <c r="W41" s="134"/>
      <c r="X41" s="134"/>
      <c r="Y41" s="134"/>
    </row>
    <row r="42" spans="2:25" ht="15" customHeight="1">
      <c r="B42" s="140" t="s">
        <v>930</v>
      </c>
      <c r="C42" s="16" t="s">
        <v>29</v>
      </c>
      <c r="D42" s="144">
        <v>60</v>
      </c>
      <c r="E42" s="144">
        <v>66</v>
      </c>
      <c r="F42" s="144">
        <v>63</v>
      </c>
      <c r="G42" s="144">
        <v>69</v>
      </c>
      <c r="H42" s="144">
        <v>66</v>
      </c>
      <c r="I42" s="144">
        <v>66</v>
      </c>
      <c r="J42" s="144">
        <v>78</v>
      </c>
      <c r="K42" s="144">
        <v>84</v>
      </c>
      <c r="L42" s="144">
        <v>84</v>
      </c>
      <c r="M42" s="144">
        <v>87</v>
      </c>
    </row>
    <row r="43" spans="2:25" ht="15" customHeight="1">
      <c r="B43" s="17" t="s">
        <v>1046</v>
      </c>
      <c r="C43" s="16" t="s">
        <v>29</v>
      </c>
      <c r="D43" s="144" t="s">
        <v>927</v>
      </c>
      <c r="E43" s="144" t="s">
        <v>927</v>
      </c>
      <c r="F43" s="144" t="s">
        <v>927</v>
      </c>
      <c r="G43" s="144" t="s">
        <v>927</v>
      </c>
      <c r="H43" s="144" t="s">
        <v>927</v>
      </c>
      <c r="I43" s="144" t="s">
        <v>927</v>
      </c>
      <c r="J43" s="144">
        <v>9</v>
      </c>
      <c r="K43" s="144">
        <v>9</v>
      </c>
      <c r="L43" s="144">
        <v>9</v>
      </c>
      <c r="M43" s="144" t="s">
        <v>927</v>
      </c>
    </row>
    <row r="44" spans="2:25" ht="15" customHeight="1">
      <c r="B44" s="17" t="s">
        <v>929</v>
      </c>
      <c r="C44" s="16" t="s">
        <v>29</v>
      </c>
      <c r="D44" s="144" t="s">
        <v>927</v>
      </c>
      <c r="E44" s="144" t="s">
        <v>927</v>
      </c>
      <c r="F44" s="144" t="s">
        <v>927</v>
      </c>
      <c r="G44" s="144" t="s">
        <v>927</v>
      </c>
      <c r="H44" s="144" t="s">
        <v>927</v>
      </c>
      <c r="I44" s="144" t="s">
        <v>927</v>
      </c>
      <c r="J44" s="144" t="s">
        <v>927</v>
      </c>
      <c r="K44" s="144" t="s">
        <v>927</v>
      </c>
      <c r="L44" s="144" t="s">
        <v>927</v>
      </c>
      <c r="M44" s="144" t="s">
        <v>927</v>
      </c>
    </row>
    <row r="45" spans="2:25" ht="15" customHeight="1">
      <c r="B45" s="15" t="s">
        <v>1205</v>
      </c>
      <c r="C45" s="16"/>
      <c r="D45" s="144"/>
      <c r="E45" s="144"/>
      <c r="F45" s="144"/>
      <c r="G45" s="144"/>
      <c r="H45" s="144"/>
      <c r="I45" s="144"/>
      <c r="J45" s="144"/>
      <c r="K45" s="144"/>
      <c r="L45" s="144"/>
      <c r="M45" s="144"/>
    </row>
    <row r="46" spans="2:25" ht="15" customHeight="1">
      <c r="B46" s="140" t="s">
        <v>930</v>
      </c>
      <c r="C46" s="16" t="s">
        <v>29</v>
      </c>
      <c r="D46" s="144">
        <v>45</v>
      </c>
      <c r="E46" s="144">
        <v>48</v>
      </c>
      <c r="F46" s="144">
        <v>54</v>
      </c>
      <c r="G46" s="144">
        <v>42</v>
      </c>
      <c r="H46" s="144">
        <v>54</v>
      </c>
      <c r="I46" s="144">
        <v>57</v>
      </c>
      <c r="J46" s="144">
        <v>57</v>
      </c>
      <c r="K46" s="144">
        <v>60</v>
      </c>
      <c r="L46" s="144">
        <v>63</v>
      </c>
      <c r="M46" s="144">
        <v>72</v>
      </c>
    </row>
    <row r="47" spans="2:25" ht="15" customHeight="1">
      <c r="B47" s="17" t="s">
        <v>1046</v>
      </c>
      <c r="C47" s="16" t="s">
        <v>29</v>
      </c>
      <c r="D47" s="144" t="s">
        <v>927</v>
      </c>
      <c r="E47" s="144" t="s">
        <v>927</v>
      </c>
      <c r="F47" s="144" t="s">
        <v>927</v>
      </c>
      <c r="G47" s="144" t="s">
        <v>927</v>
      </c>
      <c r="H47" s="144" t="s">
        <v>927</v>
      </c>
      <c r="I47" s="144" t="s">
        <v>927</v>
      </c>
      <c r="J47" s="144" t="s">
        <v>927</v>
      </c>
      <c r="K47" s="144" t="s">
        <v>927</v>
      </c>
      <c r="L47" s="144" t="s">
        <v>927</v>
      </c>
      <c r="M47" s="144" t="s">
        <v>927</v>
      </c>
    </row>
    <row r="48" spans="2:25" ht="15" customHeight="1">
      <c r="B48" s="17" t="s">
        <v>929</v>
      </c>
      <c r="C48" s="16" t="s">
        <v>29</v>
      </c>
      <c r="D48" s="144" t="s">
        <v>927</v>
      </c>
      <c r="E48" s="144" t="s">
        <v>927</v>
      </c>
      <c r="F48" s="144" t="s">
        <v>927</v>
      </c>
      <c r="G48" s="144" t="s">
        <v>927</v>
      </c>
      <c r="H48" s="144" t="s">
        <v>927</v>
      </c>
      <c r="I48" s="144" t="s">
        <v>927</v>
      </c>
      <c r="J48" s="144" t="s">
        <v>927</v>
      </c>
      <c r="K48" s="144" t="s">
        <v>927</v>
      </c>
      <c r="L48" s="144" t="s">
        <v>927</v>
      </c>
      <c r="M48" s="144" t="s">
        <v>927</v>
      </c>
    </row>
    <row r="49" spans="2:13" ht="15" customHeight="1">
      <c r="B49" s="15" t="s">
        <v>1052</v>
      </c>
      <c r="C49" s="16"/>
      <c r="D49" s="144"/>
      <c r="E49" s="144"/>
      <c r="F49" s="144"/>
      <c r="G49" s="144"/>
      <c r="H49" s="144"/>
      <c r="I49" s="144"/>
      <c r="J49" s="144"/>
      <c r="K49" s="144"/>
      <c r="L49" s="144"/>
      <c r="M49" s="144"/>
    </row>
    <row r="50" spans="2:13" ht="15" customHeight="1">
      <c r="B50" s="140" t="s">
        <v>930</v>
      </c>
      <c r="C50" s="16" t="s">
        <v>29</v>
      </c>
      <c r="D50" s="144">
        <v>12</v>
      </c>
      <c r="E50" s="144">
        <v>15</v>
      </c>
      <c r="F50" s="144">
        <v>18</v>
      </c>
      <c r="G50" s="144">
        <v>24</v>
      </c>
      <c r="H50" s="144">
        <v>24</v>
      </c>
      <c r="I50" s="144">
        <v>27</v>
      </c>
      <c r="J50" s="144">
        <v>27</v>
      </c>
      <c r="K50" s="144">
        <v>33</v>
      </c>
      <c r="L50" s="144">
        <v>30</v>
      </c>
      <c r="M50" s="144">
        <v>27</v>
      </c>
    </row>
    <row r="51" spans="2:13" ht="15" customHeight="1">
      <c r="B51" s="17" t="s">
        <v>1046</v>
      </c>
      <c r="C51" s="16" t="s">
        <v>29</v>
      </c>
      <c r="D51" s="144" t="s">
        <v>927</v>
      </c>
      <c r="E51" s="144" t="s">
        <v>927</v>
      </c>
      <c r="F51" s="144" t="s">
        <v>927</v>
      </c>
      <c r="G51" s="144" t="s">
        <v>927</v>
      </c>
      <c r="H51" s="144" t="s">
        <v>927</v>
      </c>
      <c r="I51" s="144" t="s">
        <v>927</v>
      </c>
      <c r="J51" s="144" t="s">
        <v>927</v>
      </c>
      <c r="K51" s="144" t="s">
        <v>927</v>
      </c>
      <c r="L51" s="144" t="s">
        <v>927</v>
      </c>
      <c r="M51" s="144" t="s">
        <v>927</v>
      </c>
    </row>
    <row r="52" spans="2:13" ht="15" customHeight="1">
      <c r="B52" s="17" t="s">
        <v>929</v>
      </c>
      <c r="C52" s="16" t="s">
        <v>29</v>
      </c>
      <c r="D52" s="144" t="s">
        <v>927</v>
      </c>
      <c r="E52" s="144" t="s">
        <v>927</v>
      </c>
      <c r="F52" s="144" t="s">
        <v>927</v>
      </c>
      <c r="G52" s="144" t="s">
        <v>927</v>
      </c>
      <c r="H52" s="144" t="s">
        <v>927</v>
      </c>
      <c r="I52" s="144" t="s">
        <v>927</v>
      </c>
      <c r="J52" s="144" t="s">
        <v>927</v>
      </c>
      <c r="K52" s="144" t="s">
        <v>927</v>
      </c>
      <c r="L52" s="144" t="s">
        <v>927</v>
      </c>
      <c r="M52" s="144" t="s">
        <v>927</v>
      </c>
    </row>
    <row r="53" spans="2:13" ht="15" customHeight="1">
      <c r="D53" s="145"/>
      <c r="E53" s="145"/>
      <c r="F53" s="145"/>
      <c r="G53" s="145"/>
      <c r="H53" s="145"/>
      <c r="I53" s="145"/>
      <c r="J53" s="145"/>
      <c r="K53" s="145"/>
      <c r="L53" s="145"/>
      <c r="M53" s="145"/>
    </row>
    <row r="54" spans="2:13" ht="15" customHeight="1">
      <c r="B54" s="15" t="s">
        <v>50</v>
      </c>
      <c r="C54" s="16"/>
      <c r="D54" s="144"/>
      <c r="E54" s="144"/>
      <c r="F54" s="144"/>
      <c r="G54" s="144"/>
      <c r="H54" s="144"/>
      <c r="I54" s="144"/>
      <c r="J54" s="144"/>
      <c r="K54" s="144"/>
      <c r="L54" s="144"/>
      <c r="M54" s="144"/>
    </row>
    <row r="55" spans="2:13" ht="15" customHeight="1">
      <c r="B55" s="15" t="s">
        <v>935</v>
      </c>
      <c r="C55" s="16"/>
      <c r="D55" s="144"/>
      <c r="E55" s="144"/>
      <c r="F55" s="144"/>
      <c r="G55" s="144"/>
      <c r="H55" s="144"/>
      <c r="I55" s="144"/>
      <c r="J55" s="144"/>
      <c r="K55" s="144"/>
      <c r="L55" s="144"/>
      <c r="M55" s="144"/>
    </row>
    <row r="56" spans="2:13" ht="15" customHeight="1">
      <c r="B56" s="140" t="s">
        <v>930</v>
      </c>
      <c r="C56" s="16" t="s">
        <v>29</v>
      </c>
      <c r="D56" s="144">
        <v>114</v>
      </c>
      <c r="E56" s="144">
        <v>111</v>
      </c>
      <c r="F56" s="144">
        <v>108</v>
      </c>
      <c r="G56" s="144">
        <v>114</v>
      </c>
      <c r="H56" s="144">
        <v>126</v>
      </c>
      <c r="I56" s="144">
        <v>114</v>
      </c>
      <c r="J56" s="144">
        <v>123</v>
      </c>
      <c r="K56" s="144">
        <v>120</v>
      </c>
      <c r="L56" s="144">
        <v>135</v>
      </c>
      <c r="M56" s="144">
        <v>165</v>
      </c>
    </row>
    <row r="57" spans="2:13" ht="15" customHeight="1">
      <c r="B57" s="17" t="s">
        <v>1046</v>
      </c>
      <c r="C57" s="16" t="s">
        <v>29</v>
      </c>
      <c r="D57" s="144" t="s">
        <v>927</v>
      </c>
      <c r="E57" s="144" t="s">
        <v>927</v>
      </c>
      <c r="F57" s="144">
        <v>6</v>
      </c>
      <c r="G57" s="144" t="s">
        <v>927</v>
      </c>
      <c r="H57" s="144" t="s">
        <v>927</v>
      </c>
      <c r="I57" s="144">
        <v>6</v>
      </c>
      <c r="J57" s="144">
        <v>9</v>
      </c>
      <c r="K57" s="144" t="s">
        <v>927</v>
      </c>
      <c r="L57" s="144">
        <v>9</v>
      </c>
      <c r="M57" s="144" t="s">
        <v>927</v>
      </c>
    </row>
    <row r="58" spans="2:13" ht="15" customHeight="1">
      <c r="B58" s="17" t="s">
        <v>929</v>
      </c>
      <c r="C58" s="16" t="s">
        <v>29</v>
      </c>
      <c r="D58" s="144" t="s">
        <v>927</v>
      </c>
      <c r="E58" s="144" t="s">
        <v>927</v>
      </c>
      <c r="F58" s="144" t="s">
        <v>927</v>
      </c>
      <c r="G58" s="144" t="s">
        <v>927</v>
      </c>
      <c r="H58" s="144" t="s">
        <v>927</v>
      </c>
      <c r="I58" s="144" t="s">
        <v>927</v>
      </c>
      <c r="J58" s="144" t="s">
        <v>927</v>
      </c>
      <c r="K58" s="144" t="s">
        <v>927</v>
      </c>
      <c r="L58" s="144" t="s">
        <v>927</v>
      </c>
      <c r="M58" s="144" t="s">
        <v>927</v>
      </c>
    </row>
    <row r="59" spans="2:13" ht="15" customHeight="1">
      <c r="B59" s="15" t="s">
        <v>936</v>
      </c>
      <c r="C59" s="16"/>
      <c r="D59" s="144"/>
      <c r="E59" s="144"/>
      <c r="F59" s="144"/>
      <c r="G59" s="144"/>
      <c r="H59" s="144"/>
      <c r="I59" s="144"/>
      <c r="J59" s="144"/>
      <c r="K59" s="144"/>
      <c r="L59" s="144"/>
      <c r="M59" s="144"/>
    </row>
    <row r="60" spans="2:13" ht="15" customHeight="1">
      <c r="B60" s="140" t="s">
        <v>930</v>
      </c>
      <c r="C60" s="16" t="s">
        <v>29</v>
      </c>
      <c r="D60" s="144" t="s">
        <v>927</v>
      </c>
      <c r="E60" s="144">
        <v>6</v>
      </c>
      <c r="F60" s="144">
        <v>6</v>
      </c>
      <c r="G60" s="144">
        <v>6</v>
      </c>
      <c r="H60" s="144">
        <v>6</v>
      </c>
      <c r="I60" s="144" t="s">
        <v>927</v>
      </c>
      <c r="J60" s="144">
        <v>6</v>
      </c>
      <c r="K60" s="144">
        <v>12</v>
      </c>
      <c r="L60" s="144">
        <v>9</v>
      </c>
      <c r="M60" s="144">
        <v>9</v>
      </c>
    </row>
    <row r="61" spans="2:13" ht="15" customHeight="1">
      <c r="B61" s="17" t="s">
        <v>1046</v>
      </c>
      <c r="C61" s="16" t="s">
        <v>29</v>
      </c>
      <c r="D61" s="144" t="s">
        <v>927</v>
      </c>
      <c r="E61" s="144" t="s">
        <v>927</v>
      </c>
      <c r="F61" s="144" t="s">
        <v>927</v>
      </c>
      <c r="G61" s="144" t="s">
        <v>927</v>
      </c>
      <c r="H61" s="144" t="s">
        <v>927</v>
      </c>
      <c r="I61" s="144" t="s">
        <v>927</v>
      </c>
      <c r="J61" s="144" t="s">
        <v>927</v>
      </c>
      <c r="K61" s="144" t="s">
        <v>927</v>
      </c>
      <c r="L61" s="144" t="s">
        <v>927</v>
      </c>
      <c r="M61" s="144" t="s">
        <v>927</v>
      </c>
    </row>
    <row r="62" spans="2:13" ht="15" customHeight="1">
      <c r="B62" s="17" t="s">
        <v>929</v>
      </c>
      <c r="C62" s="16" t="s">
        <v>29</v>
      </c>
      <c r="D62" s="144" t="s">
        <v>927</v>
      </c>
      <c r="E62" s="144" t="s">
        <v>927</v>
      </c>
      <c r="F62" s="144" t="s">
        <v>927</v>
      </c>
      <c r="G62" s="144" t="s">
        <v>927</v>
      </c>
      <c r="H62" s="144" t="s">
        <v>927</v>
      </c>
      <c r="I62" s="144" t="s">
        <v>927</v>
      </c>
      <c r="J62" s="144" t="s">
        <v>927</v>
      </c>
      <c r="K62" s="144" t="s">
        <v>927</v>
      </c>
      <c r="L62" s="144" t="s">
        <v>927</v>
      </c>
      <c r="M62" s="144" t="s">
        <v>927</v>
      </c>
    </row>
    <row r="63" spans="2:13" ht="15" customHeight="1">
      <c r="B63" s="15" t="s">
        <v>937</v>
      </c>
      <c r="C63" s="16"/>
      <c r="D63" s="144"/>
      <c r="E63" s="144"/>
      <c r="F63" s="144"/>
      <c r="G63" s="144"/>
      <c r="H63" s="144"/>
      <c r="I63" s="144"/>
      <c r="J63" s="144"/>
      <c r="K63" s="144"/>
      <c r="L63" s="144"/>
      <c r="M63" s="144"/>
    </row>
    <row r="64" spans="2:13" ht="15" customHeight="1">
      <c r="B64" s="140" t="s">
        <v>930</v>
      </c>
      <c r="C64" s="16" t="s">
        <v>29</v>
      </c>
      <c r="D64" s="144">
        <v>39</v>
      </c>
      <c r="E64" s="144">
        <v>48</v>
      </c>
      <c r="F64" s="144">
        <v>42</v>
      </c>
      <c r="G64" s="144">
        <v>45</v>
      </c>
      <c r="H64" s="144">
        <v>42</v>
      </c>
      <c r="I64" s="144">
        <v>51</v>
      </c>
      <c r="J64" s="144">
        <v>60</v>
      </c>
      <c r="K64" s="144">
        <v>69</v>
      </c>
      <c r="L64" s="144">
        <v>69</v>
      </c>
      <c r="M64" s="144">
        <v>63</v>
      </c>
    </row>
    <row r="65" spans="2:13" ht="15" customHeight="1">
      <c r="B65" s="17" t="s">
        <v>1046</v>
      </c>
      <c r="C65" s="16" t="s">
        <v>29</v>
      </c>
      <c r="D65" s="144" t="s">
        <v>927</v>
      </c>
      <c r="E65" s="144" t="s">
        <v>927</v>
      </c>
      <c r="F65" s="144" t="s">
        <v>927</v>
      </c>
      <c r="G65" s="144" t="s">
        <v>927</v>
      </c>
      <c r="H65" s="144" t="s">
        <v>927</v>
      </c>
      <c r="I65" s="144" t="s">
        <v>927</v>
      </c>
      <c r="J65" s="144">
        <v>6</v>
      </c>
      <c r="K65" s="144">
        <v>9</v>
      </c>
      <c r="L65" s="144" t="s">
        <v>927</v>
      </c>
      <c r="M65" s="144" t="s">
        <v>927</v>
      </c>
    </row>
    <row r="66" spans="2:13" ht="15" customHeight="1">
      <c r="B66" s="17" t="s">
        <v>929</v>
      </c>
      <c r="C66" s="16" t="s">
        <v>29</v>
      </c>
      <c r="D66" s="144" t="s">
        <v>927</v>
      </c>
      <c r="E66" s="144" t="s">
        <v>927</v>
      </c>
      <c r="F66" s="144" t="s">
        <v>927</v>
      </c>
      <c r="G66" s="144" t="s">
        <v>927</v>
      </c>
      <c r="H66" s="144" t="s">
        <v>927</v>
      </c>
      <c r="I66" s="144" t="s">
        <v>927</v>
      </c>
      <c r="J66" s="144" t="s">
        <v>927</v>
      </c>
      <c r="K66" s="144" t="s">
        <v>927</v>
      </c>
      <c r="L66" s="144" t="s">
        <v>927</v>
      </c>
      <c r="M66" s="144" t="s">
        <v>927</v>
      </c>
    </row>
    <row r="67" spans="2:13" ht="15" customHeight="1">
      <c r="B67" s="15" t="s">
        <v>938</v>
      </c>
      <c r="C67" s="16"/>
      <c r="D67" s="144"/>
      <c r="E67" s="144"/>
      <c r="F67" s="144"/>
      <c r="G67" s="144"/>
      <c r="H67" s="144"/>
      <c r="I67" s="144"/>
      <c r="J67" s="144"/>
      <c r="K67" s="144"/>
      <c r="L67" s="144"/>
      <c r="M67" s="144"/>
    </row>
    <row r="68" spans="2:13" ht="15" customHeight="1">
      <c r="B68" s="140" t="s">
        <v>930</v>
      </c>
      <c r="C68" s="16" t="s">
        <v>29</v>
      </c>
      <c r="D68" s="144">
        <v>24</v>
      </c>
      <c r="E68" s="144">
        <v>30</v>
      </c>
      <c r="F68" s="144">
        <v>42</v>
      </c>
      <c r="G68" s="144">
        <v>24</v>
      </c>
      <c r="H68" s="144">
        <v>24</v>
      </c>
      <c r="I68" s="144">
        <v>36</v>
      </c>
      <c r="J68" s="144">
        <v>39</v>
      </c>
      <c r="K68" s="144">
        <v>48</v>
      </c>
      <c r="L68" s="144">
        <v>51</v>
      </c>
      <c r="M68" s="144">
        <v>57</v>
      </c>
    </row>
    <row r="69" spans="2:13" ht="15" customHeight="1">
      <c r="B69" s="17" t="s">
        <v>1046</v>
      </c>
      <c r="C69" s="16" t="s">
        <v>29</v>
      </c>
      <c r="D69" s="144" t="s">
        <v>927</v>
      </c>
      <c r="E69" s="144" t="s">
        <v>927</v>
      </c>
      <c r="F69" s="144" t="s">
        <v>927</v>
      </c>
      <c r="G69" s="144" t="s">
        <v>927</v>
      </c>
      <c r="H69" s="144" t="s">
        <v>927</v>
      </c>
      <c r="I69" s="144" t="s">
        <v>927</v>
      </c>
      <c r="J69" s="144" t="s">
        <v>927</v>
      </c>
      <c r="K69" s="144" t="s">
        <v>927</v>
      </c>
      <c r="L69" s="144">
        <v>6</v>
      </c>
      <c r="M69" s="144">
        <v>9</v>
      </c>
    </row>
    <row r="70" spans="2:13" ht="15" customHeight="1">
      <c r="B70" s="17" t="s">
        <v>929</v>
      </c>
      <c r="C70" s="16" t="s">
        <v>29</v>
      </c>
      <c r="D70" s="144" t="s">
        <v>927</v>
      </c>
      <c r="E70" s="144" t="s">
        <v>927</v>
      </c>
      <c r="F70" s="144" t="s">
        <v>927</v>
      </c>
      <c r="G70" s="144" t="s">
        <v>927</v>
      </c>
      <c r="H70" s="144" t="s">
        <v>927</v>
      </c>
      <c r="I70" s="144" t="s">
        <v>927</v>
      </c>
      <c r="J70" s="144" t="s">
        <v>927</v>
      </c>
      <c r="K70" s="144" t="s">
        <v>927</v>
      </c>
      <c r="L70" s="144" t="s">
        <v>927</v>
      </c>
      <c r="M70" s="144">
        <v>6</v>
      </c>
    </row>
    <row r="71" spans="2:13" ht="15" customHeight="1">
      <c r="D71" s="145"/>
      <c r="E71" s="145"/>
      <c r="F71" s="145"/>
      <c r="G71" s="145"/>
      <c r="H71" s="145"/>
      <c r="I71" s="145"/>
      <c r="J71" s="145"/>
      <c r="K71" s="145"/>
      <c r="L71" s="145"/>
      <c r="M71" s="145"/>
    </row>
    <row r="72" spans="2:13" ht="15" customHeight="1">
      <c r="B72" s="15" t="s">
        <v>939</v>
      </c>
      <c r="C72" s="16"/>
      <c r="D72" s="144"/>
      <c r="E72" s="144"/>
      <c r="F72" s="144"/>
      <c r="G72" s="144"/>
      <c r="H72" s="144"/>
      <c r="I72" s="144"/>
      <c r="J72" s="144"/>
      <c r="K72" s="144"/>
      <c r="L72" s="144"/>
      <c r="M72" s="144"/>
    </row>
    <row r="73" spans="2:13" ht="15" customHeight="1">
      <c r="B73" s="15" t="s">
        <v>56</v>
      </c>
      <c r="C73" s="16"/>
      <c r="D73" s="144"/>
      <c r="E73" s="144"/>
      <c r="F73" s="144"/>
      <c r="G73" s="144"/>
      <c r="H73" s="144"/>
      <c r="I73" s="144"/>
      <c r="J73" s="144"/>
      <c r="K73" s="144"/>
      <c r="L73" s="144"/>
      <c r="M73" s="144"/>
    </row>
    <row r="74" spans="2:13" ht="15" customHeight="1">
      <c r="B74" s="140" t="s">
        <v>930</v>
      </c>
      <c r="C74" s="16" t="s">
        <v>29</v>
      </c>
      <c r="D74" s="144">
        <v>9</v>
      </c>
      <c r="E74" s="144" t="s">
        <v>927</v>
      </c>
      <c r="F74" s="144">
        <v>9</v>
      </c>
      <c r="G74" s="144">
        <v>15</v>
      </c>
      <c r="H74" s="144">
        <v>18</v>
      </c>
      <c r="I74" s="144">
        <v>18</v>
      </c>
      <c r="J74" s="144">
        <v>21</v>
      </c>
      <c r="K74" s="144">
        <v>21</v>
      </c>
      <c r="L74" s="144">
        <v>18</v>
      </c>
      <c r="M74" s="144">
        <v>21</v>
      </c>
    </row>
    <row r="75" spans="2:13" ht="15" customHeight="1">
      <c r="B75" s="17" t="s">
        <v>1046</v>
      </c>
      <c r="C75" s="16" t="s">
        <v>29</v>
      </c>
      <c r="D75" s="144" t="s">
        <v>927</v>
      </c>
      <c r="E75" s="144" t="s">
        <v>927</v>
      </c>
      <c r="F75" s="144" t="s">
        <v>927</v>
      </c>
      <c r="G75" s="144" t="s">
        <v>927</v>
      </c>
      <c r="H75" s="144" t="s">
        <v>927</v>
      </c>
      <c r="I75" s="144" t="s">
        <v>927</v>
      </c>
      <c r="J75" s="144" t="s">
        <v>927</v>
      </c>
      <c r="K75" s="144" t="s">
        <v>927</v>
      </c>
      <c r="L75" s="144" t="s">
        <v>927</v>
      </c>
      <c r="M75" s="144" t="s">
        <v>927</v>
      </c>
    </row>
    <row r="76" spans="2:13" ht="15" customHeight="1">
      <c r="B76" s="17" t="s">
        <v>929</v>
      </c>
      <c r="C76" s="16" t="s">
        <v>29</v>
      </c>
      <c r="D76" s="144" t="s">
        <v>927</v>
      </c>
      <c r="E76" s="144" t="s">
        <v>927</v>
      </c>
      <c r="F76" s="144" t="s">
        <v>927</v>
      </c>
      <c r="G76" s="144" t="s">
        <v>927</v>
      </c>
      <c r="H76" s="144" t="s">
        <v>927</v>
      </c>
      <c r="I76" s="144" t="s">
        <v>927</v>
      </c>
      <c r="J76" s="144" t="s">
        <v>927</v>
      </c>
      <c r="K76" s="144" t="s">
        <v>927</v>
      </c>
      <c r="L76" s="144" t="s">
        <v>927</v>
      </c>
      <c r="M76" s="144" t="s">
        <v>927</v>
      </c>
    </row>
    <row r="77" spans="2:13" ht="15" customHeight="1">
      <c r="B77" s="15" t="s">
        <v>57</v>
      </c>
      <c r="C77" s="16"/>
      <c r="D77" s="144"/>
      <c r="E77" s="144"/>
      <c r="F77" s="144"/>
      <c r="G77" s="144"/>
      <c r="H77" s="144"/>
      <c r="I77" s="144"/>
      <c r="J77" s="144"/>
      <c r="K77" s="144"/>
      <c r="L77" s="144"/>
      <c r="M77" s="144"/>
    </row>
    <row r="78" spans="2:13" ht="15" customHeight="1">
      <c r="B78" s="140" t="s">
        <v>930</v>
      </c>
      <c r="C78" s="16" t="s">
        <v>29</v>
      </c>
      <c r="D78" s="144">
        <v>18</v>
      </c>
      <c r="E78" s="144">
        <v>18</v>
      </c>
      <c r="F78" s="144">
        <v>15</v>
      </c>
      <c r="G78" s="144">
        <v>9</v>
      </c>
      <c r="H78" s="144">
        <v>12</v>
      </c>
      <c r="I78" s="144">
        <v>15</v>
      </c>
      <c r="J78" s="144">
        <v>12</v>
      </c>
      <c r="K78" s="144">
        <v>9</v>
      </c>
      <c r="L78" s="144">
        <v>9</v>
      </c>
      <c r="M78" s="144">
        <v>12</v>
      </c>
    </row>
    <row r="79" spans="2:13" ht="15" customHeight="1">
      <c r="B79" s="17" t="s">
        <v>1046</v>
      </c>
      <c r="C79" s="16" t="s">
        <v>29</v>
      </c>
      <c r="D79" s="144" t="s">
        <v>927</v>
      </c>
      <c r="E79" s="144" t="s">
        <v>927</v>
      </c>
      <c r="F79" s="144" t="s">
        <v>927</v>
      </c>
      <c r="G79" s="144" t="s">
        <v>927</v>
      </c>
      <c r="H79" s="144" t="s">
        <v>927</v>
      </c>
      <c r="I79" s="144" t="s">
        <v>927</v>
      </c>
      <c r="J79" s="144" t="s">
        <v>927</v>
      </c>
      <c r="K79" s="144" t="s">
        <v>927</v>
      </c>
      <c r="L79" s="144" t="s">
        <v>927</v>
      </c>
      <c r="M79" s="144" t="s">
        <v>927</v>
      </c>
    </row>
    <row r="80" spans="2:13" ht="15" customHeight="1">
      <c r="B80" s="17" t="s">
        <v>929</v>
      </c>
      <c r="C80" s="16" t="s">
        <v>29</v>
      </c>
      <c r="D80" s="144" t="s">
        <v>927</v>
      </c>
      <c r="E80" s="144" t="s">
        <v>927</v>
      </c>
      <c r="F80" s="144" t="s">
        <v>927</v>
      </c>
      <c r="G80" s="144" t="s">
        <v>927</v>
      </c>
      <c r="H80" s="144" t="s">
        <v>927</v>
      </c>
      <c r="I80" s="144" t="s">
        <v>927</v>
      </c>
      <c r="J80" s="144" t="s">
        <v>927</v>
      </c>
      <c r="K80" s="144" t="s">
        <v>927</v>
      </c>
      <c r="L80" s="144" t="s">
        <v>927</v>
      </c>
      <c r="M80" s="144" t="s">
        <v>927</v>
      </c>
    </row>
    <row r="81" spans="2:13" ht="15" customHeight="1">
      <c r="B81" s="15" t="s">
        <v>58</v>
      </c>
      <c r="C81" s="16"/>
      <c r="D81" s="144"/>
      <c r="E81" s="144"/>
      <c r="F81" s="144"/>
      <c r="G81" s="144"/>
      <c r="H81" s="144"/>
      <c r="I81" s="144"/>
      <c r="J81" s="144"/>
      <c r="K81" s="144"/>
      <c r="L81" s="144"/>
      <c r="M81" s="144"/>
    </row>
    <row r="82" spans="2:13" ht="15" customHeight="1">
      <c r="B82" s="140" t="s">
        <v>930</v>
      </c>
      <c r="C82" s="16" t="s">
        <v>29</v>
      </c>
      <c r="D82" s="144">
        <v>39</v>
      </c>
      <c r="E82" s="144">
        <v>42</v>
      </c>
      <c r="F82" s="144">
        <v>42</v>
      </c>
      <c r="G82" s="144">
        <v>30</v>
      </c>
      <c r="H82" s="144">
        <v>30</v>
      </c>
      <c r="I82" s="144">
        <v>33</v>
      </c>
      <c r="J82" s="144">
        <v>39</v>
      </c>
      <c r="K82" s="144">
        <v>45</v>
      </c>
      <c r="L82" s="144">
        <v>54</v>
      </c>
      <c r="M82" s="144">
        <v>63</v>
      </c>
    </row>
    <row r="83" spans="2:13" ht="15" customHeight="1">
      <c r="B83" s="17" t="s">
        <v>1046</v>
      </c>
      <c r="C83" s="16" t="s">
        <v>29</v>
      </c>
      <c r="D83" s="144" t="s">
        <v>927</v>
      </c>
      <c r="E83" s="144" t="s">
        <v>927</v>
      </c>
      <c r="F83" s="144" t="s">
        <v>927</v>
      </c>
      <c r="G83" s="144" t="s">
        <v>927</v>
      </c>
      <c r="H83" s="144" t="s">
        <v>927</v>
      </c>
      <c r="I83" s="144" t="s">
        <v>927</v>
      </c>
      <c r="J83" s="144" t="s">
        <v>927</v>
      </c>
      <c r="K83" s="144" t="s">
        <v>927</v>
      </c>
      <c r="L83" s="144" t="s">
        <v>927</v>
      </c>
      <c r="M83" s="144" t="s">
        <v>927</v>
      </c>
    </row>
    <row r="84" spans="2:13" ht="15" customHeight="1">
      <c r="B84" s="17" t="s">
        <v>929</v>
      </c>
      <c r="C84" s="16" t="s">
        <v>29</v>
      </c>
      <c r="D84" s="144" t="s">
        <v>927</v>
      </c>
      <c r="E84" s="144" t="s">
        <v>927</v>
      </c>
      <c r="F84" s="144" t="s">
        <v>927</v>
      </c>
      <c r="G84" s="144" t="s">
        <v>927</v>
      </c>
      <c r="H84" s="144" t="s">
        <v>927</v>
      </c>
      <c r="I84" s="144" t="s">
        <v>927</v>
      </c>
      <c r="J84" s="144" t="s">
        <v>927</v>
      </c>
      <c r="K84" s="144" t="s">
        <v>927</v>
      </c>
      <c r="L84" s="144" t="s">
        <v>927</v>
      </c>
      <c r="M84" s="144" t="s">
        <v>927</v>
      </c>
    </row>
    <row r="85" spans="2:13" ht="15" customHeight="1">
      <c r="B85" s="15" t="s">
        <v>59</v>
      </c>
      <c r="C85" s="16"/>
      <c r="D85" s="144"/>
      <c r="E85" s="144"/>
      <c r="F85" s="144"/>
      <c r="G85" s="144"/>
      <c r="H85" s="144"/>
      <c r="I85" s="144"/>
      <c r="J85" s="144"/>
      <c r="K85" s="144"/>
      <c r="L85" s="144"/>
      <c r="M85" s="144"/>
    </row>
    <row r="86" spans="2:13" ht="15" customHeight="1">
      <c r="B86" s="140" t="s">
        <v>930</v>
      </c>
      <c r="C86" s="16" t="s">
        <v>29</v>
      </c>
      <c r="D86" s="144">
        <v>21</v>
      </c>
      <c r="E86" s="144">
        <v>21</v>
      </c>
      <c r="F86" s="144">
        <v>18</v>
      </c>
      <c r="G86" s="144">
        <v>15</v>
      </c>
      <c r="H86" s="144">
        <v>15</v>
      </c>
      <c r="I86" s="144">
        <v>15</v>
      </c>
      <c r="J86" s="144">
        <v>24</v>
      </c>
      <c r="K86" s="144">
        <v>27</v>
      </c>
      <c r="L86" s="144">
        <v>30</v>
      </c>
      <c r="M86" s="144">
        <v>33</v>
      </c>
    </row>
    <row r="87" spans="2:13" ht="15" customHeight="1">
      <c r="B87" s="17" t="s">
        <v>1046</v>
      </c>
      <c r="C87" s="16" t="s">
        <v>29</v>
      </c>
      <c r="D87" s="144" t="s">
        <v>927</v>
      </c>
      <c r="E87" s="144" t="s">
        <v>927</v>
      </c>
      <c r="F87" s="144" t="s">
        <v>927</v>
      </c>
      <c r="G87" s="144" t="s">
        <v>927</v>
      </c>
      <c r="H87" s="144" t="s">
        <v>927</v>
      </c>
      <c r="I87" s="144" t="s">
        <v>927</v>
      </c>
      <c r="J87" s="144" t="s">
        <v>927</v>
      </c>
      <c r="K87" s="144" t="s">
        <v>927</v>
      </c>
      <c r="L87" s="144" t="s">
        <v>927</v>
      </c>
      <c r="M87" s="144" t="s">
        <v>927</v>
      </c>
    </row>
    <row r="88" spans="2:13" ht="15" customHeight="1">
      <c r="B88" s="17" t="s">
        <v>929</v>
      </c>
      <c r="C88" s="16" t="s">
        <v>29</v>
      </c>
      <c r="D88" s="144" t="s">
        <v>927</v>
      </c>
      <c r="E88" s="144" t="s">
        <v>927</v>
      </c>
      <c r="F88" s="144" t="s">
        <v>927</v>
      </c>
      <c r="G88" s="144" t="s">
        <v>927</v>
      </c>
      <c r="H88" s="144" t="s">
        <v>927</v>
      </c>
      <c r="I88" s="144" t="s">
        <v>927</v>
      </c>
      <c r="J88" s="144" t="s">
        <v>927</v>
      </c>
      <c r="K88" s="144" t="s">
        <v>927</v>
      </c>
      <c r="L88" s="144" t="s">
        <v>927</v>
      </c>
      <c r="M88" s="144" t="s">
        <v>927</v>
      </c>
    </row>
    <row r="89" spans="2:13" ht="15" customHeight="1">
      <c r="B89" s="15" t="s">
        <v>60</v>
      </c>
      <c r="C89" s="16"/>
      <c r="D89" s="144"/>
      <c r="E89" s="144"/>
      <c r="F89" s="144"/>
      <c r="G89" s="144"/>
      <c r="H89" s="144"/>
      <c r="I89" s="144"/>
      <c r="J89" s="144"/>
      <c r="K89" s="144"/>
      <c r="L89" s="144"/>
      <c r="M89" s="144"/>
    </row>
    <row r="90" spans="2:13" ht="15" customHeight="1">
      <c r="B90" s="140" t="s">
        <v>930</v>
      </c>
      <c r="C90" s="16" t="s">
        <v>29</v>
      </c>
      <c r="D90" s="144">
        <v>99</v>
      </c>
      <c r="E90" s="144">
        <v>108</v>
      </c>
      <c r="F90" s="144">
        <v>114</v>
      </c>
      <c r="G90" s="144">
        <v>123</v>
      </c>
      <c r="H90" s="144">
        <v>123</v>
      </c>
      <c r="I90" s="144">
        <v>123</v>
      </c>
      <c r="J90" s="144">
        <v>138</v>
      </c>
      <c r="K90" s="144">
        <v>150</v>
      </c>
      <c r="L90" s="144">
        <v>153</v>
      </c>
      <c r="M90" s="144">
        <v>165</v>
      </c>
    </row>
    <row r="91" spans="2:13" ht="15" customHeight="1">
      <c r="B91" s="17" t="s">
        <v>1046</v>
      </c>
      <c r="C91" s="16" t="s">
        <v>29</v>
      </c>
      <c r="D91" s="144" t="s">
        <v>927</v>
      </c>
      <c r="E91" s="144" t="s">
        <v>927</v>
      </c>
      <c r="F91" s="144">
        <v>6</v>
      </c>
      <c r="G91" s="144">
        <v>6</v>
      </c>
      <c r="H91" s="144" t="s">
        <v>927</v>
      </c>
      <c r="I91" s="144">
        <v>9</v>
      </c>
      <c r="J91" s="144">
        <v>15</v>
      </c>
      <c r="K91" s="144">
        <v>12</v>
      </c>
      <c r="L91" s="144">
        <v>9</v>
      </c>
      <c r="M91" s="144">
        <v>9</v>
      </c>
    </row>
    <row r="92" spans="2:13" ht="15" customHeight="1">
      <c r="B92" s="17" t="s">
        <v>929</v>
      </c>
      <c r="C92" s="16" t="s">
        <v>29</v>
      </c>
      <c r="D92" s="144" t="s">
        <v>927</v>
      </c>
      <c r="E92" s="144" t="s">
        <v>927</v>
      </c>
      <c r="F92" s="144" t="s">
        <v>927</v>
      </c>
      <c r="G92" s="144" t="s">
        <v>927</v>
      </c>
      <c r="H92" s="144" t="s">
        <v>927</v>
      </c>
      <c r="I92" s="144">
        <v>6</v>
      </c>
      <c r="J92" s="144">
        <v>6</v>
      </c>
      <c r="K92" s="144" t="s">
        <v>927</v>
      </c>
      <c r="L92" s="144" t="s">
        <v>927</v>
      </c>
      <c r="M92" s="144">
        <v>6</v>
      </c>
    </row>
    <row r="93" spans="2:13" ht="15" customHeight="1">
      <c r="B93" s="4"/>
      <c r="D93" s="145"/>
      <c r="E93" s="145"/>
      <c r="F93" s="145"/>
      <c r="G93" s="145"/>
      <c r="H93" s="145"/>
      <c r="I93" s="145"/>
      <c r="J93" s="145"/>
      <c r="K93" s="145"/>
      <c r="L93" s="145"/>
      <c r="M93" s="145"/>
    </row>
    <row r="94" spans="2:13" s="227" customFormat="1" ht="15" customHeight="1">
      <c r="B94" s="4" t="s">
        <v>76</v>
      </c>
      <c r="D94" s="132"/>
      <c r="E94" s="132"/>
      <c r="F94" s="132"/>
      <c r="G94" s="132"/>
      <c r="H94" s="132"/>
      <c r="I94" s="132"/>
      <c r="J94" s="132"/>
      <c r="K94" s="132"/>
      <c r="L94" s="132"/>
      <c r="M94" s="132"/>
    </row>
    <row r="95" spans="2:13" ht="15" customHeight="1">
      <c r="B95" s="207" t="s">
        <v>1053</v>
      </c>
      <c r="D95" s="227"/>
      <c r="E95" s="227"/>
      <c r="F95" s="227"/>
      <c r="G95" s="227"/>
      <c r="H95" s="227"/>
      <c r="I95" s="227"/>
      <c r="J95" s="227"/>
      <c r="K95" s="227"/>
      <c r="L95" s="227"/>
      <c r="M95" s="227"/>
    </row>
    <row r="96" spans="2:13" ht="15" customHeight="1">
      <c r="B96" s="4" t="s">
        <v>77</v>
      </c>
    </row>
    <row r="97" spans="2:13" ht="15" customHeight="1">
      <c r="B97" s="207" t="s">
        <v>78</v>
      </c>
    </row>
    <row r="98" spans="2:13" ht="15" customHeight="1">
      <c r="B98" s="207" t="s">
        <v>1000</v>
      </c>
    </row>
    <row r="99" spans="2:13" ht="15" customHeight="1">
      <c r="B99" s="20" t="s">
        <v>80</v>
      </c>
    </row>
    <row r="100" spans="2:13" ht="15" customHeight="1">
      <c r="B100" s="20" t="s">
        <v>81</v>
      </c>
    </row>
    <row r="101" spans="2:13" s="227" customFormat="1" ht="15" customHeight="1">
      <c r="B101" s="20"/>
      <c r="D101" s="132"/>
      <c r="E101" s="132"/>
      <c r="F101" s="132"/>
      <c r="G101" s="132"/>
      <c r="H101" s="132"/>
      <c r="I101" s="132"/>
      <c r="J101" s="132"/>
      <c r="K101" s="132"/>
      <c r="L101" s="132"/>
      <c r="M101" s="132"/>
    </row>
    <row r="102" spans="2:13" ht="15" customHeight="1">
      <c r="B102" s="142" t="s">
        <v>1234</v>
      </c>
      <c r="D102" s="227"/>
      <c r="E102" s="227"/>
      <c r="F102" s="227"/>
      <c r="G102" s="227"/>
      <c r="H102" s="227"/>
      <c r="I102" s="227"/>
      <c r="J102" s="227"/>
      <c r="K102" s="227"/>
      <c r="L102" s="227"/>
      <c r="M102" s="227"/>
    </row>
    <row r="103" spans="2:13" ht="15" customHeight="1">
      <c r="B103" s="142" t="s">
        <v>1054</v>
      </c>
    </row>
    <row r="104" spans="2:13" ht="15" customHeight="1">
      <c r="B104" s="141" t="s">
        <v>1055</v>
      </c>
    </row>
    <row r="105" spans="2:13" ht="15" customHeight="1">
      <c r="B105" s="142" t="s">
        <v>1073</v>
      </c>
    </row>
    <row r="106" spans="2:13" ht="15" customHeight="1">
      <c r="B106" s="142" t="s">
        <v>1056</v>
      </c>
    </row>
    <row r="107" spans="2:13" ht="15" customHeight="1">
      <c r="B107" s="142" t="s">
        <v>1235</v>
      </c>
    </row>
    <row r="108" spans="2:13" ht="15" customHeight="1">
      <c r="B108" s="142" t="s">
        <v>928</v>
      </c>
    </row>
    <row r="109" spans="2:13" ht="15" customHeight="1">
      <c r="B109" s="142" t="s">
        <v>1057</v>
      </c>
    </row>
    <row r="110" spans="2:13" ht="15" customHeight="1">
      <c r="B110" s="142" t="s">
        <v>1058</v>
      </c>
    </row>
    <row r="111" spans="2:13" ht="15" customHeight="1">
      <c r="B111" s="142" t="s">
        <v>1068</v>
      </c>
    </row>
    <row r="112" spans="2:13" ht="15" customHeight="1">
      <c r="B112" s="142" t="s">
        <v>1060</v>
      </c>
    </row>
    <row r="113" spans="1:14" ht="15" customHeight="1">
      <c r="B113" s="142" t="s">
        <v>1061</v>
      </c>
    </row>
    <row r="114" spans="1:14" ht="15" customHeight="1">
      <c r="A114" s="142"/>
      <c r="B114" s="142" t="s">
        <v>1069</v>
      </c>
      <c r="N114" s="142"/>
    </row>
    <row r="115" spans="1:14" ht="15" customHeight="1">
      <c r="A115" s="142"/>
      <c r="B115" s="142" t="s">
        <v>1063</v>
      </c>
      <c r="C115" s="142"/>
      <c r="D115" s="142"/>
      <c r="E115" s="142"/>
      <c r="F115" s="142"/>
      <c r="G115" s="142"/>
      <c r="H115" s="142"/>
      <c r="I115" s="142"/>
      <c r="J115" s="142"/>
      <c r="K115" s="142"/>
      <c r="L115" s="142"/>
      <c r="M115" s="142"/>
      <c r="N115" s="142"/>
    </row>
    <row r="116" spans="1:14" ht="15" customHeight="1">
      <c r="A116" s="142"/>
      <c r="C116" s="142"/>
      <c r="D116" s="142"/>
      <c r="E116" s="142"/>
      <c r="F116" s="142"/>
      <c r="G116" s="142"/>
      <c r="H116" s="142"/>
      <c r="I116" s="142"/>
      <c r="J116" s="142"/>
      <c r="K116" s="142"/>
      <c r="L116" s="142"/>
      <c r="M116" s="142"/>
      <c r="N116" s="142"/>
    </row>
    <row r="117" spans="1:14" ht="15" customHeight="1">
      <c r="A117" s="142"/>
      <c r="C117" s="142"/>
      <c r="D117" s="142"/>
      <c r="E117" s="142"/>
      <c r="F117" s="142"/>
      <c r="G117" s="142"/>
      <c r="H117" s="142"/>
      <c r="I117" s="142"/>
      <c r="J117" s="142"/>
      <c r="K117" s="142"/>
      <c r="L117" s="142"/>
      <c r="M117" s="142"/>
      <c r="N117" s="142"/>
    </row>
    <row r="118" spans="1:14" ht="15" customHeight="1">
      <c r="A118" s="142"/>
      <c r="C118" s="142"/>
      <c r="D118" s="142"/>
      <c r="E118" s="142"/>
      <c r="F118" s="142"/>
      <c r="G118" s="142"/>
      <c r="H118" s="142"/>
      <c r="I118" s="142"/>
      <c r="J118" s="142"/>
      <c r="K118" s="142"/>
      <c r="L118" s="142"/>
      <c r="M118" s="142"/>
      <c r="N118" s="142"/>
    </row>
    <row r="119" spans="1:14" ht="15" customHeight="1">
      <c r="A119" s="142"/>
      <c r="B119" s="142"/>
      <c r="C119" s="142"/>
      <c r="D119" s="142"/>
      <c r="E119" s="142"/>
      <c r="F119" s="142"/>
      <c r="G119" s="142"/>
      <c r="H119" s="142"/>
      <c r="I119" s="142"/>
      <c r="J119" s="142"/>
      <c r="K119" s="142"/>
      <c r="L119" s="142"/>
      <c r="M119" s="142"/>
      <c r="N119" s="142"/>
    </row>
    <row r="120" spans="1:14" ht="15" customHeight="1">
      <c r="A120" s="142"/>
      <c r="B120" s="142"/>
      <c r="C120" s="142"/>
      <c r="D120" s="142"/>
      <c r="E120" s="142"/>
      <c r="F120" s="142"/>
      <c r="G120" s="142"/>
      <c r="H120" s="142"/>
      <c r="I120" s="142"/>
      <c r="J120" s="142"/>
      <c r="K120" s="142"/>
      <c r="L120" s="142"/>
      <c r="M120" s="142"/>
      <c r="N120" s="142"/>
    </row>
    <row r="121" spans="1:14" ht="15" customHeight="1">
      <c r="A121" s="142"/>
      <c r="C121" s="142"/>
      <c r="D121" s="142"/>
      <c r="E121" s="142"/>
      <c r="F121" s="142"/>
      <c r="G121" s="142"/>
      <c r="H121" s="142"/>
      <c r="I121" s="142"/>
      <c r="J121" s="142"/>
      <c r="K121" s="142"/>
      <c r="L121" s="142"/>
      <c r="M121" s="142"/>
      <c r="N121" s="142"/>
    </row>
    <row r="122" spans="1:14" ht="15" customHeight="1">
      <c r="C122" s="142"/>
      <c r="D122" s="142"/>
      <c r="E122" s="142"/>
      <c r="F122" s="142"/>
      <c r="G122" s="142"/>
      <c r="H122" s="142"/>
      <c r="I122" s="142"/>
      <c r="J122" s="142"/>
      <c r="K122" s="142"/>
      <c r="L122" s="142"/>
      <c r="M122" s="142"/>
    </row>
    <row r="123" spans="1:14" ht="15" customHeight="1"/>
    <row r="124" spans="1:14" ht="15" customHeight="1"/>
    <row r="125" spans="1:14" ht="15" customHeight="1"/>
    <row r="126" spans="1:14" ht="15" customHeight="1"/>
    <row r="127" spans="1:14" ht="15" customHeight="1"/>
    <row r="128" spans="1:14"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sheetData>
  <mergeCells count="2">
    <mergeCell ref="B6:C7"/>
    <mergeCell ref="D6:M6"/>
  </mergeCells>
  <hyperlinks>
    <hyperlink ref="B1" location="INDEX!A1" display="Back to index" xr:uid="{D1519D67-E761-4218-B5CF-F703B71103A4}"/>
    <hyperlink ref="B99" location="'IDI disclaimer'!A1" display="See IDI disclaimer" xr:uid="{F1B1C7F7-C080-4FC5-825B-A410CBF21650}"/>
    <hyperlink ref="B100" location="'Appendix1'!A1" display="See Appendix for Faculty groupings" xr:uid="{57E0E9DD-0627-47E3-8336-BDC349BCD85C}"/>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C52540-04A0-454D-A9B2-9606132A32E1}">
  <sheetPr>
    <tabColor theme="0" tint="-0.14999847407452621"/>
  </sheetPr>
  <dimension ref="A1:XFD160"/>
  <sheetViews>
    <sheetView zoomScaleNormal="100" workbookViewId="0">
      <selection activeCell="C20" sqref="C20"/>
    </sheetView>
  </sheetViews>
  <sheetFormatPr defaultColWidth="9.08984375" defaultRowHeight="14.5"/>
  <cols>
    <col min="1" max="1" width="9.08984375" style="132"/>
    <col min="2" max="2" width="39.6328125" style="132" customWidth="1"/>
    <col min="3" max="3" width="7.36328125" style="132" customWidth="1"/>
    <col min="4" max="16384" width="9.08984375" style="132"/>
  </cols>
  <sheetData>
    <row r="1" spans="2:25 16384:16384">
      <c r="B1" s="12" t="s">
        <v>26</v>
      </c>
      <c r="C1" s="134"/>
      <c r="D1" s="134"/>
      <c r="E1" s="134"/>
      <c r="F1" s="134"/>
      <c r="G1" s="134"/>
      <c r="H1" s="134"/>
      <c r="I1" s="134"/>
      <c r="J1" s="134"/>
      <c r="K1" s="134"/>
      <c r="L1" s="134"/>
      <c r="M1" s="134"/>
      <c r="N1" s="134"/>
      <c r="O1" s="134"/>
      <c r="P1" s="134"/>
      <c r="Q1" s="134"/>
      <c r="R1" s="134"/>
      <c r="S1" s="134"/>
      <c r="T1" s="134"/>
      <c r="U1" s="134"/>
      <c r="V1" s="134"/>
      <c r="W1" s="134"/>
      <c r="X1" s="134"/>
      <c r="Y1" s="134"/>
    </row>
    <row r="2" spans="2:25 16384:16384">
      <c r="B2" s="12"/>
      <c r="C2" s="134"/>
      <c r="D2" s="134"/>
      <c r="E2" s="134"/>
      <c r="F2" s="134"/>
      <c r="G2" s="134"/>
      <c r="H2" s="134"/>
      <c r="I2" s="134"/>
      <c r="J2" s="134"/>
      <c r="K2" s="134"/>
      <c r="L2" s="134"/>
      <c r="M2" s="134"/>
      <c r="N2" s="134"/>
      <c r="O2" s="134"/>
      <c r="P2" s="134"/>
      <c r="Q2" s="134"/>
      <c r="R2" s="134"/>
      <c r="S2" s="134"/>
      <c r="T2" s="134"/>
      <c r="U2" s="134"/>
      <c r="V2" s="134"/>
      <c r="W2" s="134"/>
      <c r="X2" s="134"/>
      <c r="Y2" s="134"/>
    </row>
    <row r="3" spans="2:25 16384:16384" ht="23.5">
      <c r="B3" s="6" t="s">
        <v>1070</v>
      </c>
      <c r="C3" s="134"/>
      <c r="D3" s="134"/>
      <c r="E3" s="134"/>
      <c r="F3" s="134"/>
      <c r="G3" s="134"/>
      <c r="H3" s="134"/>
      <c r="I3" s="134"/>
      <c r="J3" s="134"/>
      <c r="K3" s="134"/>
      <c r="L3" s="134"/>
      <c r="M3" s="134"/>
      <c r="N3" s="134"/>
      <c r="O3" s="134"/>
      <c r="P3" s="134"/>
      <c r="Q3" s="134"/>
      <c r="R3" s="134"/>
      <c r="S3" s="134"/>
      <c r="T3" s="134"/>
      <c r="U3" s="134"/>
      <c r="V3" s="134"/>
      <c r="W3" s="134"/>
      <c r="X3" s="134"/>
      <c r="Y3" s="134"/>
    </row>
    <row r="4" spans="2:25 16384:16384">
      <c r="B4" s="7" t="s">
        <v>1245</v>
      </c>
      <c r="C4" s="134"/>
      <c r="D4" s="134"/>
      <c r="E4" s="134"/>
      <c r="F4" s="134"/>
      <c r="G4" s="134"/>
      <c r="H4" s="134"/>
      <c r="I4" s="134"/>
      <c r="J4" s="134"/>
      <c r="K4" s="134"/>
      <c r="L4" s="134"/>
      <c r="M4" s="134"/>
      <c r="N4" s="134"/>
      <c r="O4" s="134"/>
      <c r="P4" s="134"/>
      <c r="Q4" s="134"/>
      <c r="R4" s="134"/>
      <c r="S4" s="134"/>
      <c r="T4" s="134"/>
      <c r="U4" s="134"/>
      <c r="V4" s="134"/>
      <c r="W4" s="134"/>
      <c r="X4" s="134"/>
      <c r="Y4" s="134"/>
    </row>
    <row r="5" spans="2:25 16384:16384">
      <c r="B5" s="138" t="s">
        <v>35</v>
      </c>
      <c r="C5" s="135"/>
      <c r="D5" s="135"/>
      <c r="E5" s="135"/>
      <c r="F5" s="135"/>
      <c r="G5" s="135"/>
      <c r="H5" s="135"/>
      <c r="I5" s="135"/>
      <c r="J5" s="135"/>
      <c r="K5" s="135"/>
      <c r="L5" s="135"/>
      <c r="M5" s="135"/>
      <c r="N5" s="135"/>
      <c r="O5" s="135"/>
      <c r="P5" s="135"/>
      <c r="Q5" s="135"/>
      <c r="R5" s="135"/>
      <c r="S5" s="135"/>
      <c r="T5" s="135"/>
      <c r="U5" s="135"/>
      <c r="V5" s="135"/>
      <c r="W5" s="135"/>
      <c r="X5" s="135"/>
      <c r="Y5" s="135"/>
    </row>
    <row r="6" spans="2:25 16384:16384">
      <c r="B6" s="248" t="s">
        <v>27</v>
      </c>
      <c r="C6" s="248"/>
      <c r="D6" s="249" t="s">
        <v>934</v>
      </c>
      <c r="E6" s="250"/>
      <c r="F6" s="250"/>
      <c r="G6" s="250"/>
      <c r="H6" s="250"/>
      <c r="I6" s="250"/>
      <c r="J6" s="250"/>
      <c r="K6" s="250"/>
      <c r="L6" s="250"/>
      <c r="M6" s="251"/>
      <c r="N6" s="135"/>
      <c r="O6" s="134"/>
    </row>
    <row r="7" spans="2:25 16384:16384">
      <c r="B7" s="248"/>
      <c r="C7" s="248"/>
      <c r="D7" s="37">
        <v>2010</v>
      </c>
      <c r="E7" s="37">
        <v>2011</v>
      </c>
      <c r="F7" s="37">
        <v>2012</v>
      </c>
      <c r="G7" s="37">
        <v>2013</v>
      </c>
      <c r="H7" s="37">
        <v>2014</v>
      </c>
      <c r="I7" s="37">
        <v>2015</v>
      </c>
      <c r="J7" s="37">
        <v>2016</v>
      </c>
      <c r="K7" s="37">
        <v>2017</v>
      </c>
      <c r="L7" s="37">
        <v>2018</v>
      </c>
      <c r="M7" s="37">
        <v>2019</v>
      </c>
      <c r="N7" s="135"/>
      <c r="O7" s="134"/>
    </row>
    <row r="8" spans="2:25 16384:16384">
      <c r="B8" s="15" t="s">
        <v>1206</v>
      </c>
      <c r="C8" s="16" t="s">
        <v>29</v>
      </c>
      <c r="D8" s="143">
        <v>2799</v>
      </c>
      <c r="E8" s="143">
        <v>3138</v>
      </c>
      <c r="F8" s="143">
        <v>3354</v>
      </c>
      <c r="G8" s="143">
        <v>3654</v>
      </c>
      <c r="H8" s="143">
        <v>3894</v>
      </c>
      <c r="I8" s="143">
        <v>4074</v>
      </c>
      <c r="J8" s="143">
        <v>4473</v>
      </c>
      <c r="K8" s="143">
        <v>4776</v>
      </c>
      <c r="L8" s="143">
        <v>4920</v>
      </c>
      <c r="M8" s="143">
        <v>5064</v>
      </c>
      <c r="N8" s="135"/>
      <c r="O8" s="134"/>
      <c r="XFD8" s="133">
        <f>DOM.GRAD!XFD7</f>
        <v>0</v>
      </c>
    </row>
    <row r="9" spans="2:25 16384:16384">
      <c r="B9" s="139"/>
      <c r="C9" s="139"/>
      <c r="D9" s="144"/>
      <c r="E9" s="144"/>
      <c r="F9" s="144"/>
      <c r="G9" s="144"/>
      <c r="H9" s="144"/>
      <c r="I9" s="144"/>
      <c r="J9" s="144"/>
      <c r="K9" s="144"/>
      <c r="L9" s="144"/>
      <c r="M9" s="144"/>
      <c r="N9" s="135"/>
      <c r="O9" s="134"/>
      <c r="XFD9" s="133"/>
    </row>
    <row r="10" spans="2:25 16384:16384">
      <c r="B10" s="15" t="s">
        <v>1194</v>
      </c>
      <c r="C10" s="16"/>
      <c r="D10" s="144"/>
      <c r="E10" s="144"/>
      <c r="F10" s="144"/>
      <c r="G10" s="144"/>
      <c r="H10" s="144"/>
      <c r="I10" s="144"/>
      <c r="J10" s="144"/>
      <c r="K10" s="144"/>
      <c r="L10" s="144"/>
      <c r="M10" s="144"/>
      <c r="N10" s="135"/>
      <c r="O10" s="134"/>
      <c r="P10" s="134"/>
      <c r="Q10" s="134"/>
      <c r="R10" s="134"/>
      <c r="S10" s="134"/>
      <c r="T10" s="134"/>
      <c r="U10" s="134"/>
      <c r="V10" s="134"/>
      <c r="W10" s="134"/>
      <c r="X10" s="134"/>
      <c r="Y10" s="134"/>
    </row>
    <row r="11" spans="2:25 16384:16384">
      <c r="B11" s="140" t="s">
        <v>1196</v>
      </c>
      <c r="C11" s="16" t="s">
        <v>29</v>
      </c>
      <c r="D11" s="144">
        <v>2799</v>
      </c>
      <c r="E11" s="144">
        <v>3135</v>
      </c>
      <c r="F11" s="144">
        <v>3354</v>
      </c>
      <c r="G11" s="144">
        <v>3642</v>
      </c>
      <c r="H11" s="144">
        <v>3888</v>
      </c>
      <c r="I11" s="144">
        <v>4062</v>
      </c>
      <c r="J11" s="144">
        <v>4461</v>
      </c>
      <c r="K11" s="144">
        <v>4743</v>
      </c>
      <c r="L11" s="144">
        <v>4896</v>
      </c>
      <c r="M11" s="144">
        <v>5040</v>
      </c>
      <c r="N11" s="135"/>
      <c r="O11" s="134"/>
      <c r="P11" s="134"/>
      <c r="Q11" s="134"/>
      <c r="R11" s="134"/>
      <c r="S11" s="134"/>
      <c r="T11" s="134"/>
      <c r="U11" s="134"/>
      <c r="V11" s="134"/>
      <c r="W11" s="134"/>
      <c r="X11" s="134"/>
      <c r="Y11" s="134"/>
    </row>
    <row r="12" spans="2:25 16384:16384">
      <c r="B12" s="17" t="s">
        <v>1046</v>
      </c>
      <c r="C12" s="16" t="s">
        <v>29</v>
      </c>
      <c r="D12" s="144">
        <v>39</v>
      </c>
      <c r="E12" s="144">
        <v>36</v>
      </c>
      <c r="F12" s="144">
        <v>51</v>
      </c>
      <c r="G12" s="144">
        <v>51</v>
      </c>
      <c r="H12" s="144">
        <v>48</v>
      </c>
      <c r="I12" s="144">
        <v>48</v>
      </c>
      <c r="J12" s="144">
        <v>72</v>
      </c>
      <c r="K12" s="144">
        <v>54</v>
      </c>
      <c r="L12" s="144">
        <v>63</v>
      </c>
      <c r="M12" s="144">
        <v>84</v>
      </c>
      <c r="N12" s="134"/>
      <c r="O12" s="134"/>
      <c r="P12" s="134"/>
      <c r="Q12" s="134"/>
      <c r="R12" s="134"/>
      <c r="S12" s="134"/>
      <c r="T12" s="134"/>
      <c r="U12" s="134"/>
      <c r="V12" s="134"/>
      <c r="W12" s="134"/>
      <c r="X12" s="134"/>
      <c r="Y12" s="134"/>
    </row>
    <row r="13" spans="2:25 16384:16384" ht="15" customHeight="1">
      <c r="B13" s="17" t="s">
        <v>929</v>
      </c>
      <c r="C13" s="16" t="s">
        <v>29</v>
      </c>
      <c r="D13" s="144">
        <v>21</v>
      </c>
      <c r="E13" s="144">
        <v>24</v>
      </c>
      <c r="F13" s="144">
        <v>33</v>
      </c>
      <c r="G13" s="144">
        <v>27</v>
      </c>
      <c r="H13" s="144">
        <v>30</v>
      </c>
      <c r="I13" s="144">
        <v>24</v>
      </c>
      <c r="J13" s="144">
        <v>45</v>
      </c>
      <c r="K13" s="144">
        <v>36</v>
      </c>
      <c r="L13" s="144">
        <v>39</v>
      </c>
      <c r="M13" s="144">
        <v>54</v>
      </c>
      <c r="N13" s="134"/>
      <c r="O13" s="134"/>
      <c r="P13" s="134"/>
      <c r="Q13" s="134"/>
      <c r="R13" s="134"/>
      <c r="S13" s="134"/>
      <c r="T13" s="134"/>
      <c r="U13" s="134"/>
      <c r="V13" s="134"/>
      <c r="W13" s="134"/>
      <c r="X13" s="134"/>
      <c r="Y13" s="134"/>
    </row>
    <row r="14" spans="2:25 16384:16384" ht="15" customHeight="1">
      <c r="B14" s="15" t="s">
        <v>1195</v>
      </c>
      <c r="C14" s="16"/>
      <c r="D14" s="144"/>
      <c r="E14" s="144"/>
      <c r="F14" s="144"/>
      <c r="G14" s="144"/>
      <c r="H14" s="144"/>
      <c r="I14" s="144"/>
      <c r="J14" s="144"/>
      <c r="K14" s="144"/>
      <c r="L14" s="144"/>
      <c r="M14" s="144"/>
      <c r="N14" s="134"/>
      <c r="O14" s="134"/>
      <c r="P14" s="134"/>
      <c r="Q14" s="134"/>
      <c r="R14" s="134"/>
      <c r="S14" s="134"/>
      <c r="T14" s="134"/>
      <c r="U14" s="134"/>
      <c r="V14" s="134"/>
      <c r="W14" s="134"/>
      <c r="X14" s="134"/>
      <c r="Y14" s="134"/>
    </row>
    <row r="15" spans="2:25 16384:16384" ht="15" customHeight="1">
      <c r="B15" s="140" t="s">
        <v>1197</v>
      </c>
      <c r="C15" s="16" t="s">
        <v>29</v>
      </c>
      <c r="D15" s="144" t="s">
        <v>927</v>
      </c>
      <c r="E15" s="144" t="s">
        <v>927</v>
      </c>
      <c r="F15" s="144" t="s">
        <v>927</v>
      </c>
      <c r="G15" s="144">
        <v>9</v>
      </c>
      <c r="H15" s="144">
        <v>6</v>
      </c>
      <c r="I15" s="144">
        <v>9</v>
      </c>
      <c r="J15" s="144">
        <v>15</v>
      </c>
      <c r="K15" s="144">
        <v>36</v>
      </c>
      <c r="L15" s="144">
        <v>24</v>
      </c>
      <c r="M15" s="144">
        <v>27</v>
      </c>
      <c r="N15" s="134"/>
      <c r="O15" s="134"/>
      <c r="P15" s="134"/>
      <c r="Q15" s="134"/>
      <c r="R15" s="134"/>
      <c r="S15" s="134"/>
      <c r="T15" s="134"/>
      <c r="U15" s="134"/>
      <c r="V15" s="134"/>
      <c r="W15" s="134"/>
      <c r="X15" s="134"/>
      <c r="Y15" s="134"/>
    </row>
    <row r="16" spans="2:25 16384:16384" ht="15" customHeight="1">
      <c r="B16" s="17" t="s">
        <v>1046</v>
      </c>
      <c r="C16" s="16" t="s">
        <v>29</v>
      </c>
      <c r="D16" s="144" t="s">
        <v>927</v>
      </c>
      <c r="E16" s="144" t="s">
        <v>927</v>
      </c>
      <c r="F16" s="144" t="s">
        <v>927</v>
      </c>
      <c r="G16" s="144" t="s">
        <v>927</v>
      </c>
      <c r="H16" s="144" t="s">
        <v>927</v>
      </c>
      <c r="I16" s="144" t="s">
        <v>927</v>
      </c>
      <c r="J16" s="144" t="s">
        <v>927</v>
      </c>
      <c r="K16" s="144" t="s">
        <v>927</v>
      </c>
      <c r="L16" s="144" t="s">
        <v>927</v>
      </c>
      <c r="M16" s="144" t="s">
        <v>927</v>
      </c>
      <c r="N16" s="134"/>
      <c r="O16" s="134"/>
      <c r="P16" s="134"/>
      <c r="Q16" s="134"/>
      <c r="R16" s="134"/>
      <c r="S16" s="134"/>
      <c r="T16" s="134"/>
      <c r="U16" s="134"/>
      <c r="V16" s="134"/>
      <c r="W16" s="134"/>
      <c r="X16" s="134"/>
      <c r="Y16" s="134"/>
    </row>
    <row r="17" spans="2:25" ht="15" customHeight="1">
      <c r="B17" s="17" t="s">
        <v>929</v>
      </c>
      <c r="C17" s="16" t="s">
        <v>29</v>
      </c>
      <c r="D17" s="144" t="s">
        <v>927</v>
      </c>
      <c r="E17" s="144" t="s">
        <v>927</v>
      </c>
      <c r="F17" s="144" t="s">
        <v>927</v>
      </c>
      <c r="G17" s="144" t="s">
        <v>927</v>
      </c>
      <c r="H17" s="144" t="s">
        <v>927</v>
      </c>
      <c r="I17" s="144" t="s">
        <v>927</v>
      </c>
      <c r="J17" s="144" t="s">
        <v>927</v>
      </c>
      <c r="K17" s="144" t="s">
        <v>927</v>
      </c>
      <c r="L17" s="144" t="s">
        <v>927</v>
      </c>
      <c r="M17" s="144" t="s">
        <v>927</v>
      </c>
      <c r="N17" s="134"/>
      <c r="O17" s="134"/>
      <c r="P17" s="134"/>
      <c r="Q17" s="134"/>
      <c r="R17" s="134"/>
      <c r="S17" s="134"/>
      <c r="T17" s="134"/>
      <c r="U17" s="134"/>
      <c r="V17" s="134"/>
      <c r="W17" s="134"/>
      <c r="X17" s="134"/>
      <c r="Y17" s="134"/>
    </row>
    <row r="18" spans="2:25" ht="15" customHeight="1">
      <c r="B18" s="139"/>
      <c r="C18" s="139"/>
      <c r="D18" s="144"/>
      <c r="E18" s="144"/>
      <c r="F18" s="144"/>
      <c r="G18" s="144"/>
      <c r="H18" s="144"/>
      <c r="I18" s="144"/>
      <c r="J18" s="144"/>
      <c r="K18" s="144"/>
      <c r="L18" s="144"/>
      <c r="M18" s="144"/>
      <c r="N18" s="134"/>
      <c r="O18" s="134"/>
      <c r="P18" s="134"/>
      <c r="Q18" s="134"/>
      <c r="R18" s="134"/>
      <c r="S18" s="134"/>
      <c r="T18" s="134"/>
      <c r="U18" s="134"/>
      <c r="V18" s="134"/>
      <c r="W18" s="134"/>
      <c r="X18" s="134"/>
      <c r="Y18" s="134"/>
    </row>
    <row r="19" spans="2:25" ht="15" customHeight="1">
      <c r="B19" s="15" t="s">
        <v>1198</v>
      </c>
      <c r="C19" s="16"/>
      <c r="D19" s="144"/>
      <c r="E19" s="144"/>
      <c r="F19" s="144"/>
      <c r="G19" s="144"/>
      <c r="H19" s="144"/>
      <c r="I19" s="144"/>
      <c r="J19" s="144"/>
      <c r="K19" s="144"/>
      <c r="L19" s="144"/>
      <c r="M19" s="144"/>
      <c r="N19" s="134"/>
      <c r="O19" s="134"/>
      <c r="P19" s="134"/>
      <c r="Q19" s="134"/>
      <c r="R19" s="134"/>
      <c r="S19" s="134"/>
      <c r="T19" s="134"/>
      <c r="U19" s="134"/>
      <c r="V19" s="134"/>
      <c r="W19" s="134"/>
      <c r="X19" s="134"/>
      <c r="Y19" s="134"/>
    </row>
    <row r="20" spans="2:25" ht="15" customHeight="1">
      <c r="B20" s="140" t="s">
        <v>1199</v>
      </c>
      <c r="C20" s="16" t="s">
        <v>29</v>
      </c>
      <c r="D20" s="144">
        <v>1266</v>
      </c>
      <c r="E20" s="144">
        <v>1422</v>
      </c>
      <c r="F20" s="144">
        <v>1524</v>
      </c>
      <c r="G20" s="144">
        <v>1683</v>
      </c>
      <c r="H20" s="144">
        <v>1824</v>
      </c>
      <c r="I20" s="144">
        <v>1914</v>
      </c>
      <c r="J20" s="144">
        <v>2070</v>
      </c>
      <c r="K20" s="144">
        <v>2193</v>
      </c>
      <c r="L20" s="144">
        <v>2286</v>
      </c>
      <c r="M20" s="144">
        <v>2433</v>
      </c>
      <c r="N20" s="134"/>
      <c r="O20" s="134"/>
      <c r="P20" s="134"/>
      <c r="Q20" s="134"/>
      <c r="R20" s="134"/>
      <c r="S20" s="134"/>
      <c r="T20" s="134"/>
      <c r="U20" s="134"/>
      <c r="V20" s="134"/>
      <c r="W20" s="134"/>
      <c r="X20" s="134"/>
      <c r="Y20" s="134"/>
    </row>
    <row r="21" spans="2:25" ht="15" customHeight="1">
      <c r="B21" s="17" t="s">
        <v>1046</v>
      </c>
      <c r="C21" s="16" t="s">
        <v>29</v>
      </c>
      <c r="D21" s="144">
        <v>21</v>
      </c>
      <c r="E21" s="144">
        <v>21</v>
      </c>
      <c r="F21" s="144">
        <v>21</v>
      </c>
      <c r="G21" s="144">
        <v>30</v>
      </c>
      <c r="H21" s="144">
        <v>30</v>
      </c>
      <c r="I21" s="144">
        <v>36</v>
      </c>
      <c r="J21" s="144">
        <v>48</v>
      </c>
      <c r="K21" s="144">
        <v>33</v>
      </c>
      <c r="L21" s="144">
        <v>39</v>
      </c>
      <c r="M21" s="144">
        <v>51</v>
      </c>
      <c r="N21" s="134"/>
      <c r="O21" s="134"/>
      <c r="P21" s="134"/>
      <c r="Q21" s="134"/>
      <c r="R21" s="134"/>
      <c r="S21" s="134"/>
      <c r="T21" s="134"/>
      <c r="U21" s="134"/>
      <c r="V21" s="134"/>
      <c r="W21" s="134"/>
      <c r="X21" s="134"/>
      <c r="Y21" s="134"/>
    </row>
    <row r="22" spans="2:25" ht="15" customHeight="1">
      <c r="B22" s="17" t="s">
        <v>929</v>
      </c>
      <c r="C22" s="16" t="s">
        <v>29</v>
      </c>
      <c r="D22" s="144">
        <v>12</v>
      </c>
      <c r="E22" s="144">
        <v>12</v>
      </c>
      <c r="F22" s="144">
        <v>12</v>
      </c>
      <c r="G22" s="144">
        <v>12</v>
      </c>
      <c r="H22" s="144">
        <v>18</v>
      </c>
      <c r="I22" s="144">
        <v>21</v>
      </c>
      <c r="J22" s="144">
        <v>27</v>
      </c>
      <c r="K22" s="144">
        <v>24</v>
      </c>
      <c r="L22" s="144">
        <v>24</v>
      </c>
      <c r="M22" s="144">
        <v>30</v>
      </c>
      <c r="N22" s="134"/>
      <c r="O22" s="134"/>
      <c r="P22" s="134"/>
      <c r="Q22" s="134"/>
      <c r="R22" s="134"/>
      <c r="S22" s="134"/>
      <c r="T22" s="134"/>
      <c r="U22" s="134"/>
      <c r="V22" s="134"/>
      <c r="W22" s="134"/>
      <c r="X22" s="134"/>
      <c r="Y22" s="134"/>
    </row>
    <row r="23" spans="2:25" ht="15" customHeight="1">
      <c r="B23" s="15" t="s">
        <v>1200</v>
      </c>
      <c r="C23" s="16"/>
      <c r="D23" s="145"/>
      <c r="E23" s="145"/>
      <c r="F23" s="145"/>
      <c r="G23" s="145"/>
      <c r="H23" s="145"/>
      <c r="I23" s="145"/>
      <c r="J23" s="145"/>
      <c r="K23" s="145"/>
      <c r="L23" s="145"/>
      <c r="M23" s="145"/>
      <c r="N23" s="134"/>
      <c r="O23" s="134"/>
      <c r="P23" s="134"/>
      <c r="Q23" s="134"/>
      <c r="R23" s="134"/>
      <c r="S23" s="134"/>
      <c r="T23" s="134"/>
      <c r="U23" s="134"/>
      <c r="V23" s="134"/>
      <c r="W23" s="134"/>
      <c r="X23" s="134"/>
      <c r="Y23" s="134"/>
    </row>
    <row r="24" spans="2:25" ht="15" customHeight="1">
      <c r="B24" s="140" t="s">
        <v>1201</v>
      </c>
      <c r="C24" s="16" t="s">
        <v>29</v>
      </c>
      <c r="D24" s="144">
        <v>1533</v>
      </c>
      <c r="E24" s="144">
        <v>1716</v>
      </c>
      <c r="F24" s="144">
        <v>1830</v>
      </c>
      <c r="G24" s="144">
        <v>1971</v>
      </c>
      <c r="H24" s="144">
        <v>2070</v>
      </c>
      <c r="I24" s="144">
        <v>2160</v>
      </c>
      <c r="J24" s="144">
        <v>2403</v>
      </c>
      <c r="K24" s="144">
        <v>2583</v>
      </c>
      <c r="L24" s="144">
        <v>2634</v>
      </c>
      <c r="M24" s="144">
        <v>2631</v>
      </c>
      <c r="N24" s="134"/>
      <c r="O24" s="134"/>
      <c r="P24" s="134"/>
      <c r="Q24" s="134"/>
      <c r="R24" s="134"/>
      <c r="S24" s="134"/>
      <c r="T24" s="134"/>
      <c r="U24" s="134"/>
      <c r="V24" s="134"/>
      <c r="W24" s="134"/>
      <c r="X24" s="134"/>
      <c r="Y24" s="134"/>
    </row>
    <row r="25" spans="2:25" ht="15" customHeight="1">
      <c r="B25" s="17" t="s">
        <v>1046</v>
      </c>
      <c r="C25" s="16" t="s">
        <v>29</v>
      </c>
      <c r="D25" s="144">
        <v>18</v>
      </c>
      <c r="E25" s="144">
        <v>15</v>
      </c>
      <c r="F25" s="144">
        <v>27</v>
      </c>
      <c r="G25" s="144">
        <v>24</v>
      </c>
      <c r="H25" s="144">
        <v>18</v>
      </c>
      <c r="I25" s="144">
        <v>15</v>
      </c>
      <c r="J25" s="144">
        <v>24</v>
      </c>
      <c r="K25" s="144">
        <v>18</v>
      </c>
      <c r="L25" s="144">
        <v>24</v>
      </c>
      <c r="M25" s="144">
        <v>33</v>
      </c>
      <c r="O25" s="134"/>
      <c r="P25" s="134"/>
      <c r="Q25" s="134"/>
      <c r="R25" s="134"/>
      <c r="S25" s="134"/>
      <c r="T25" s="134"/>
      <c r="U25" s="134"/>
      <c r="V25" s="134"/>
      <c r="W25" s="134"/>
      <c r="X25" s="134"/>
      <c r="Y25" s="134"/>
    </row>
    <row r="26" spans="2:25" ht="15" customHeight="1">
      <c r="B26" s="17" t="s">
        <v>929</v>
      </c>
      <c r="C26" s="16" t="s">
        <v>29</v>
      </c>
      <c r="D26" s="144">
        <v>12</v>
      </c>
      <c r="E26" s="144">
        <v>12</v>
      </c>
      <c r="F26" s="144">
        <v>21</v>
      </c>
      <c r="G26" s="144">
        <v>15</v>
      </c>
      <c r="H26" s="144">
        <v>12</v>
      </c>
      <c r="I26" s="144">
        <v>6</v>
      </c>
      <c r="J26" s="144">
        <v>15</v>
      </c>
      <c r="K26" s="144">
        <v>12</v>
      </c>
      <c r="L26" s="144">
        <v>15</v>
      </c>
      <c r="M26" s="144">
        <v>21</v>
      </c>
      <c r="O26" s="134"/>
      <c r="P26" s="134"/>
      <c r="Q26" s="134"/>
      <c r="R26" s="134"/>
      <c r="S26" s="134"/>
      <c r="T26" s="134"/>
      <c r="U26" s="134"/>
      <c r="V26" s="134"/>
      <c r="W26" s="134"/>
      <c r="X26" s="134"/>
      <c r="Y26" s="134"/>
    </row>
    <row r="27" spans="2:25" ht="15" customHeight="1">
      <c r="B27" s="139"/>
      <c r="C27" s="139"/>
      <c r="D27" s="21"/>
      <c r="E27" s="21"/>
      <c r="F27" s="21"/>
      <c r="G27" s="21"/>
      <c r="H27" s="21"/>
      <c r="I27" s="21"/>
      <c r="J27" s="21"/>
      <c r="K27" s="21"/>
      <c r="L27" s="21"/>
      <c r="M27" s="21"/>
      <c r="O27" s="134"/>
      <c r="P27" s="134"/>
      <c r="Q27" s="134"/>
      <c r="R27" s="134"/>
      <c r="S27" s="134"/>
      <c r="T27" s="134"/>
      <c r="U27" s="134"/>
      <c r="V27" s="134"/>
      <c r="W27" s="134"/>
      <c r="X27" s="134"/>
      <c r="Y27" s="134"/>
    </row>
    <row r="28" spans="2:25" ht="15" customHeight="1">
      <c r="B28" s="229" t="s">
        <v>1051</v>
      </c>
      <c r="D28" s="21"/>
      <c r="E28" s="21"/>
      <c r="F28" s="21"/>
      <c r="G28" s="21"/>
      <c r="H28" s="21"/>
      <c r="I28" s="21"/>
      <c r="J28" s="21"/>
      <c r="K28" s="21"/>
      <c r="L28" s="21"/>
      <c r="M28" s="21"/>
      <c r="O28" s="134"/>
      <c r="P28" s="134"/>
      <c r="Q28" s="134"/>
      <c r="R28" s="134"/>
      <c r="S28" s="134"/>
      <c r="T28" s="134"/>
      <c r="U28" s="134"/>
      <c r="V28" s="134"/>
      <c r="W28" s="134"/>
      <c r="X28" s="134"/>
      <c r="Y28" s="134"/>
    </row>
    <row r="29" spans="2:25" ht="15" customHeight="1">
      <c r="B29" s="15" t="s">
        <v>931</v>
      </c>
      <c r="C29" s="16"/>
      <c r="D29" s="144"/>
      <c r="E29" s="144"/>
      <c r="F29" s="144"/>
      <c r="G29" s="144"/>
      <c r="H29" s="144"/>
      <c r="I29" s="144"/>
      <c r="J29" s="144"/>
      <c r="K29" s="144"/>
      <c r="L29" s="144"/>
      <c r="M29" s="144"/>
      <c r="O29" s="134"/>
      <c r="P29" s="134"/>
      <c r="Q29" s="134"/>
      <c r="R29" s="134"/>
      <c r="S29" s="134"/>
      <c r="T29" s="134"/>
      <c r="U29" s="134"/>
      <c r="V29" s="134"/>
      <c r="W29" s="134"/>
      <c r="X29" s="134"/>
      <c r="Y29" s="134"/>
    </row>
    <row r="30" spans="2:25" ht="15" customHeight="1">
      <c r="B30" s="140" t="s">
        <v>930</v>
      </c>
      <c r="C30" s="16" t="s">
        <v>29</v>
      </c>
      <c r="D30" s="144">
        <v>117</v>
      </c>
      <c r="E30" s="144">
        <v>132</v>
      </c>
      <c r="F30" s="144">
        <v>126</v>
      </c>
      <c r="G30" s="144">
        <v>99</v>
      </c>
      <c r="H30" s="144">
        <v>120</v>
      </c>
      <c r="I30" s="144">
        <v>126</v>
      </c>
      <c r="J30" s="144">
        <v>153</v>
      </c>
      <c r="K30" s="144">
        <v>162</v>
      </c>
      <c r="L30" s="144">
        <v>141</v>
      </c>
      <c r="M30" s="144">
        <v>120</v>
      </c>
      <c r="O30" s="134"/>
      <c r="P30" s="134"/>
      <c r="Q30" s="134"/>
      <c r="R30" s="134"/>
      <c r="S30" s="134"/>
      <c r="T30" s="134"/>
      <c r="U30" s="134"/>
      <c r="V30" s="134"/>
      <c r="W30" s="134"/>
      <c r="X30" s="134"/>
      <c r="Y30" s="134"/>
    </row>
    <row r="31" spans="2:25" ht="15" customHeight="1">
      <c r="B31" s="17" t="s">
        <v>1046</v>
      </c>
      <c r="C31" s="16" t="s">
        <v>29</v>
      </c>
      <c r="D31" s="144" t="s">
        <v>927</v>
      </c>
      <c r="E31" s="144" t="s">
        <v>927</v>
      </c>
      <c r="F31" s="144" t="s">
        <v>927</v>
      </c>
      <c r="G31" s="144" t="s">
        <v>927</v>
      </c>
      <c r="H31" s="144" t="s">
        <v>927</v>
      </c>
      <c r="I31" s="144" t="s">
        <v>927</v>
      </c>
      <c r="J31" s="144" t="s">
        <v>927</v>
      </c>
      <c r="K31" s="144" t="s">
        <v>927</v>
      </c>
      <c r="L31" s="144" t="s">
        <v>927</v>
      </c>
      <c r="M31" s="144" t="s">
        <v>927</v>
      </c>
      <c r="O31" s="134"/>
      <c r="P31" s="134"/>
      <c r="Q31" s="134"/>
      <c r="R31" s="134"/>
      <c r="S31" s="134"/>
      <c r="T31" s="134"/>
      <c r="U31" s="134"/>
      <c r="V31" s="134"/>
      <c r="W31" s="134"/>
      <c r="X31" s="134"/>
      <c r="Y31" s="134"/>
    </row>
    <row r="32" spans="2:25" ht="15" customHeight="1">
      <c r="B32" s="17" t="s">
        <v>929</v>
      </c>
      <c r="C32" s="16" t="s">
        <v>29</v>
      </c>
      <c r="D32" s="144" t="s">
        <v>927</v>
      </c>
      <c r="E32" s="144" t="s">
        <v>927</v>
      </c>
      <c r="F32" s="144" t="s">
        <v>927</v>
      </c>
      <c r="G32" s="144" t="s">
        <v>927</v>
      </c>
      <c r="H32" s="144" t="s">
        <v>927</v>
      </c>
      <c r="I32" s="144" t="s">
        <v>927</v>
      </c>
      <c r="J32" s="144" t="s">
        <v>927</v>
      </c>
      <c r="K32" s="144" t="s">
        <v>927</v>
      </c>
      <c r="L32" s="144" t="s">
        <v>927</v>
      </c>
      <c r="M32" s="144" t="s">
        <v>927</v>
      </c>
      <c r="O32" s="134"/>
      <c r="P32" s="134"/>
      <c r="Q32" s="134"/>
      <c r="R32" s="134"/>
      <c r="S32" s="134"/>
      <c r="T32" s="134"/>
      <c r="U32" s="134"/>
      <c r="V32" s="134"/>
      <c r="W32" s="134"/>
      <c r="X32" s="134"/>
      <c r="Y32" s="134"/>
    </row>
    <row r="33" spans="2:25" ht="15" customHeight="1">
      <c r="B33" s="15" t="s">
        <v>1203</v>
      </c>
      <c r="C33" s="16"/>
      <c r="D33" s="144"/>
      <c r="E33" s="144"/>
      <c r="F33" s="144"/>
      <c r="G33" s="144"/>
      <c r="H33" s="144"/>
      <c r="I33" s="144"/>
      <c r="J33" s="144"/>
      <c r="K33" s="144"/>
      <c r="L33" s="144"/>
      <c r="M33" s="144"/>
      <c r="O33" s="134"/>
      <c r="P33" s="134"/>
      <c r="Q33" s="134"/>
      <c r="R33" s="134"/>
      <c r="S33" s="134"/>
      <c r="T33" s="134"/>
      <c r="U33" s="134"/>
      <c r="V33" s="134"/>
      <c r="W33" s="134"/>
      <c r="X33" s="134"/>
      <c r="Y33" s="134"/>
    </row>
    <row r="34" spans="2:25" ht="15" customHeight="1">
      <c r="B34" s="140" t="s">
        <v>930</v>
      </c>
      <c r="C34" s="16" t="s">
        <v>29</v>
      </c>
      <c r="D34" s="144">
        <v>951</v>
      </c>
      <c r="E34" s="144">
        <v>984</v>
      </c>
      <c r="F34" s="144">
        <v>1095</v>
      </c>
      <c r="G34" s="144">
        <v>1236</v>
      </c>
      <c r="H34" s="144">
        <v>1323</v>
      </c>
      <c r="I34" s="144">
        <v>1356</v>
      </c>
      <c r="J34" s="144">
        <v>1404</v>
      </c>
      <c r="K34" s="144">
        <v>1482</v>
      </c>
      <c r="L34" s="144">
        <v>1548</v>
      </c>
      <c r="M34" s="144">
        <v>1605</v>
      </c>
      <c r="O34" s="134"/>
      <c r="P34" s="134"/>
      <c r="Q34" s="134"/>
      <c r="R34" s="134"/>
      <c r="S34" s="134"/>
      <c r="T34" s="134"/>
      <c r="U34" s="134"/>
      <c r="V34" s="134"/>
      <c r="W34" s="134"/>
      <c r="X34" s="134"/>
      <c r="Y34" s="134"/>
    </row>
    <row r="35" spans="2:25" ht="15" customHeight="1">
      <c r="B35" s="17" t="s">
        <v>1046</v>
      </c>
      <c r="C35" s="16" t="s">
        <v>29</v>
      </c>
      <c r="D35" s="144">
        <v>18</v>
      </c>
      <c r="E35" s="144">
        <v>9</v>
      </c>
      <c r="F35" s="144">
        <v>18</v>
      </c>
      <c r="G35" s="144">
        <v>15</v>
      </c>
      <c r="H35" s="144">
        <v>15</v>
      </c>
      <c r="I35" s="144">
        <v>9</v>
      </c>
      <c r="J35" s="144">
        <v>12</v>
      </c>
      <c r="K35" s="144">
        <v>15</v>
      </c>
      <c r="L35" s="144">
        <v>21</v>
      </c>
      <c r="M35" s="144">
        <v>21</v>
      </c>
      <c r="O35" s="134"/>
      <c r="P35" s="134"/>
      <c r="Q35" s="134"/>
      <c r="R35" s="134"/>
      <c r="S35" s="134"/>
      <c r="T35" s="134"/>
      <c r="U35" s="134"/>
      <c r="V35" s="134"/>
      <c r="W35" s="134"/>
      <c r="X35" s="134"/>
      <c r="Y35" s="134"/>
    </row>
    <row r="36" spans="2:25" ht="15" customHeight="1">
      <c r="B36" s="17" t="s">
        <v>929</v>
      </c>
      <c r="C36" s="16" t="s">
        <v>29</v>
      </c>
      <c r="D36" s="144">
        <v>12</v>
      </c>
      <c r="E36" s="144">
        <v>9</v>
      </c>
      <c r="F36" s="144">
        <v>12</v>
      </c>
      <c r="G36" s="144">
        <v>12</v>
      </c>
      <c r="H36" s="144">
        <v>15</v>
      </c>
      <c r="I36" s="144">
        <v>6</v>
      </c>
      <c r="J36" s="144">
        <v>9</v>
      </c>
      <c r="K36" s="144">
        <v>12</v>
      </c>
      <c r="L36" s="144">
        <v>12</v>
      </c>
      <c r="M36" s="144">
        <v>15</v>
      </c>
      <c r="O36" s="134"/>
      <c r="P36" s="134"/>
      <c r="Q36" s="134"/>
      <c r="R36" s="134"/>
      <c r="S36" s="134"/>
      <c r="T36" s="134"/>
      <c r="U36" s="134"/>
      <c r="V36" s="134"/>
      <c r="W36" s="134"/>
      <c r="X36" s="134"/>
      <c r="Y36" s="134"/>
    </row>
    <row r="37" spans="2:25" ht="15" customHeight="1">
      <c r="B37" s="15" t="s">
        <v>1204</v>
      </c>
      <c r="C37" s="16"/>
      <c r="D37" s="144"/>
      <c r="E37" s="144"/>
      <c r="F37" s="144"/>
      <c r="G37" s="144"/>
      <c r="H37" s="144"/>
      <c r="I37" s="144"/>
      <c r="J37" s="144"/>
      <c r="K37" s="144"/>
      <c r="L37" s="144"/>
      <c r="M37" s="144"/>
      <c r="O37" s="134"/>
      <c r="P37" s="134"/>
      <c r="Q37" s="134"/>
      <c r="R37" s="134"/>
      <c r="S37" s="134"/>
      <c r="T37" s="134"/>
      <c r="U37" s="134"/>
      <c r="V37" s="134"/>
      <c r="W37" s="134"/>
      <c r="X37" s="134"/>
      <c r="Y37" s="134"/>
    </row>
    <row r="38" spans="2:25" ht="15" customHeight="1">
      <c r="B38" s="140" t="s">
        <v>930</v>
      </c>
      <c r="C38" s="16" t="s">
        <v>29</v>
      </c>
      <c r="D38" s="144">
        <v>903</v>
      </c>
      <c r="E38" s="144">
        <v>1053</v>
      </c>
      <c r="F38" s="144">
        <v>1113</v>
      </c>
      <c r="G38" s="144">
        <v>1215</v>
      </c>
      <c r="H38" s="144">
        <v>1287</v>
      </c>
      <c r="I38" s="144">
        <v>1371</v>
      </c>
      <c r="J38" s="144">
        <v>1545</v>
      </c>
      <c r="K38" s="144">
        <v>1635</v>
      </c>
      <c r="L38" s="144">
        <v>1701</v>
      </c>
      <c r="M38" s="144">
        <v>1713</v>
      </c>
      <c r="O38" s="134"/>
      <c r="P38" s="134"/>
      <c r="Q38" s="134"/>
      <c r="R38" s="134"/>
      <c r="S38" s="134"/>
      <c r="T38" s="134"/>
      <c r="U38" s="134"/>
      <c r="V38" s="134"/>
      <c r="W38" s="134"/>
      <c r="X38" s="134"/>
      <c r="Y38" s="134"/>
    </row>
    <row r="39" spans="2:25" ht="15" customHeight="1">
      <c r="B39" s="17" t="s">
        <v>1046</v>
      </c>
      <c r="C39" s="16" t="s">
        <v>29</v>
      </c>
      <c r="D39" s="144">
        <v>12</v>
      </c>
      <c r="E39" s="144">
        <v>18</v>
      </c>
      <c r="F39" s="144">
        <v>18</v>
      </c>
      <c r="G39" s="144">
        <v>18</v>
      </c>
      <c r="H39" s="144">
        <v>15</v>
      </c>
      <c r="I39" s="144">
        <v>15</v>
      </c>
      <c r="J39" s="144">
        <v>27</v>
      </c>
      <c r="K39" s="144">
        <v>21</v>
      </c>
      <c r="L39" s="144">
        <v>18</v>
      </c>
      <c r="M39" s="144">
        <v>33</v>
      </c>
      <c r="O39" s="134"/>
      <c r="P39" s="134"/>
      <c r="Q39" s="134"/>
      <c r="R39" s="134"/>
      <c r="S39" s="134"/>
      <c r="T39" s="134"/>
      <c r="U39" s="134"/>
      <c r="V39" s="134"/>
      <c r="W39" s="134"/>
      <c r="X39" s="134"/>
      <c r="Y39" s="134"/>
    </row>
    <row r="40" spans="2:25" ht="15" customHeight="1">
      <c r="B40" s="17" t="s">
        <v>929</v>
      </c>
      <c r="C40" s="16" t="s">
        <v>29</v>
      </c>
      <c r="D40" s="144" t="s">
        <v>927</v>
      </c>
      <c r="E40" s="144">
        <v>9</v>
      </c>
      <c r="F40" s="144">
        <v>9</v>
      </c>
      <c r="G40" s="144">
        <v>9</v>
      </c>
      <c r="H40" s="144">
        <v>9</v>
      </c>
      <c r="I40" s="144">
        <v>9</v>
      </c>
      <c r="J40" s="144">
        <v>18</v>
      </c>
      <c r="K40" s="144">
        <v>12</v>
      </c>
      <c r="L40" s="144">
        <v>12</v>
      </c>
      <c r="M40" s="144">
        <v>24</v>
      </c>
      <c r="O40" s="134"/>
      <c r="P40" s="134"/>
      <c r="Q40" s="134"/>
      <c r="R40" s="134"/>
      <c r="S40" s="134"/>
      <c r="T40" s="134"/>
      <c r="U40" s="134"/>
      <c r="V40" s="134"/>
      <c r="W40" s="134"/>
      <c r="X40" s="134"/>
      <c r="Y40" s="134"/>
    </row>
    <row r="41" spans="2:25" ht="15" customHeight="1">
      <c r="B41" s="15" t="s">
        <v>1066</v>
      </c>
      <c r="C41" s="16"/>
      <c r="D41" s="144"/>
      <c r="E41" s="144"/>
      <c r="F41" s="144"/>
      <c r="G41" s="144"/>
      <c r="H41" s="144"/>
      <c r="I41" s="144"/>
      <c r="J41" s="144"/>
      <c r="K41" s="144"/>
      <c r="L41" s="144"/>
      <c r="M41" s="144"/>
      <c r="O41" s="134"/>
      <c r="P41" s="134"/>
      <c r="Q41" s="134"/>
      <c r="R41" s="134"/>
      <c r="S41" s="134"/>
      <c r="T41" s="134"/>
      <c r="U41" s="134"/>
      <c r="V41" s="134"/>
      <c r="W41" s="134"/>
      <c r="X41" s="134"/>
      <c r="Y41" s="134"/>
    </row>
    <row r="42" spans="2:25" ht="15" customHeight="1">
      <c r="B42" s="140" t="s">
        <v>930</v>
      </c>
      <c r="C42" s="16" t="s">
        <v>29</v>
      </c>
      <c r="D42" s="144">
        <v>660</v>
      </c>
      <c r="E42" s="144">
        <v>789</v>
      </c>
      <c r="F42" s="144">
        <v>843</v>
      </c>
      <c r="G42" s="144">
        <v>906</v>
      </c>
      <c r="H42" s="144">
        <v>969</v>
      </c>
      <c r="I42" s="144">
        <v>1011</v>
      </c>
      <c r="J42" s="144">
        <v>1137</v>
      </c>
      <c r="K42" s="144">
        <v>1248</v>
      </c>
      <c r="L42" s="144">
        <v>1278</v>
      </c>
      <c r="M42" s="144">
        <v>1353</v>
      </c>
    </row>
    <row r="43" spans="2:25" ht="15" customHeight="1">
      <c r="B43" s="17" t="s">
        <v>1046</v>
      </c>
      <c r="C43" s="16" t="s">
        <v>29</v>
      </c>
      <c r="D43" s="144">
        <v>9</v>
      </c>
      <c r="E43" s="144">
        <v>6</v>
      </c>
      <c r="F43" s="144">
        <v>9</v>
      </c>
      <c r="G43" s="144">
        <v>12</v>
      </c>
      <c r="H43" s="144">
        <v>12</v>
      </c>
      <c r="I43" s="144">
        <v>18</v>
      </c>
      <c r="J43" s="144">
        <v>24</v>
      </c>
      <c r="K43" s="144">
        <v>15</v>
      </c>
      <c r="L43" s="144">
        <v>21</v>
      </c>
      <c r="M43" s="144">
        <v>21</v>
      </c>
    </row>
    <row r="44" spans="2:25" ht="15" customHeight="1">
      <c r="B44" s="17" t="s">
        <v>929</v>
      </c>
      <c r="C44" s="16" t="s">
        <v>29</v>
      </c>
      <c r="D44" s="144" t="s">
        <v>927</v>
      </c>
      <c r="E44" s="144" t="s">
        <v>927</v>
      </c>
      <c r="F44" s="144">
        <v>6</v>
      </c>
      <c r="G44" s="144">
        <v>9</v>
      </c>
      <c r="H44" s="144" t="s">
        <v>927</v>
      </c>
      <c r="I44" s="144">
        <v>9</v>
      </c>
      <c r="J44" s="144">
        <v>12</v>
      </c>
      <c r="K44" s="144">
        <v>6</v>
      </c>
      <c r="L44" s="144">
        <v>9</v>
      </c>
      <c r="M44" s="144">
        <v>15</v>
      </c>
    </row>
    <row r="45" spans="2:25" ht="15" customHeight="1">
      <c r="B45" s="15" t="s">
        <v>1205</v>
      </c>
      <c r="C45" s="16"/>
      <c r="D45" s="144"/>
      <c r="E45" s="144"/>
      <c r="F45" s="144"/>
      <c r="G45" s="144"/>
      <c r="H45" s="144"/>
      <c r="I45" s="144"/>
      <c r="J45" s="144"/>
      <c r="K45" s="144"/>
      <c r="L45" s="144"/>
      <c r="M45" s="144"/>
    </row>
    <row r="46" spans="2:25" ht="15" customHeight="1">
      <c r="B46" s="140" t="s">
        <v>930</v>
      </c>
      <c r="C46" s="16" t="s">
        <v>29</v>
      </c>
      <c r="D46" s="144">
        <v>147</v>
      </c>
      <c r="E46" s="144">
        <v>150</v>
      </c>
      <c r="F46" s="144">
        <v>150</v>
      </c>
      <c r="G46" s="144">
        <v>162</v>
      </c>
      <c r="H46" s="144">
        <v>165</v>
      </c>
      <c r="I46" s="144">
        <v>177</v>
      </c>
      <c r="J46" s="144">
        <v>195</v>
      </c>
      <c r="K46" s="144">
        <v>216</v>
      </c>
      <c r="L46" s="144">
        <v>216</v>
      </c>
      <c r="M46" s="144">
        <v>234</v>
      </c>
    </row>
    <row r="47" spans="2:25" ht="15" customHeight="1">
      <c r="B47" s="17" t="s">
        <v>1046</v>
      </c>
      <c r="C47" s="16" t="s">
        <v>29</v>
      </c>
      <c r="D47" s="144" t="s">
        <v>927</v>
      </c>
      <c r="E47" s="144" t="s">
        <v>927</v>
      </c>
      <c r="F47" s="144" t="s">
        <v>927</v>
      </c>
      <c r="G47" s="144" t="s">
        <v>927</v>
      </c>
      <c r="H47" s="144" t="s">
        <v>927</v>
      </c>
      <c r="I47" s="144" t="s">
        <v>927</v>
      </c>
      <c r="J47" s="144" t="s">
        <v>927</v>
      </c>
      <c r="K47" s="144" t="s">
        <v>927</v>
      </c>
      <c r="L47" s="144" t="s">
        <v>927</v>
      </c>
      <c r="M47" s="144" t="s">
        <v>927</v>
      </c>
    </row>
    <row r="48" spans="2:25" ht="15" customHeight="1">
      <c r="B48" s="17" t="s">
        <v>929</v>
      </c>
      <c r="C48" s="16" t="s">
        <v>29</v>
      </c>
      <c r="D48" s="144" t="s">
        <v>927</v>
      </c>
      <c r="E48" s="144" t="s">
        <v>927</v>
      </c>
      <c r="F48" s="144" t="s">
        <v>927</v>
      </c>
      <c r="G48" s="144" t="s">
        <v>927</v>
      </c>
      <c r="H48" s="144" t="s">
        <v>927</v>
      </c>
      <c r="I48" s="144" t="s">
        <v>927</v>
      </c>
      <c r="J48" s="144" t="s">
        <v>927</v>
      </c>
      <c r="K48" s="144" t="s">
        <v>927</v>
      </c>
      <c r="L48" s="144" t="s">
        <v>927</v>
      </c>
      <c r="M48" s="144" t="s">
        <v>927</v>
      </c>
    </row>
    <row r="49" spans="2:13" ht="15" customHeight="1">
      <c r="B49" s="15" t="s">
        <v>1052</v>
      </c>
      <c r="C49" s="16"/>
      <c r="D49" s="144"/>
      <c r="E49" s="144"/>
      <c r="F49" s="144"/>
      <c r="G49" s="144"/>
      <c r="H49" s="144"/>
      <c r="I49" s="144"/>
      <c r="J49" s="144"/>
      <c r="K49" s="144"/>
      <c r="L49" s="144"/>
      <c r="M49" s="144"/>
    </row>
    <row r="50" spans="2:13" ht="15" customHeight="1">
      <c r="B50" s="140" t="s">
        <v>930</v>
      </c>
      <c r="C50" s="16" t="s">
        <v>29</v>
      </c>
      <c r="D50" s="144">
        <v>21</v>
      </c>
      <c r="E50" s="144">
        <v>27</v>
      </c>
      <c r="F50" s="144">
        <v>30</v>
      </c>
      <c r="G50" s="144">
        <v>30</v>
      </c>
      <c r="H50" s="144">
        <v>30</v>
      </c>
      <c r="I50" s="144">
        <v>30</v>
      </c>
      <c r="J50" s="144">
        <v>36</v>
      </c>
      <c r="K50" s="144">
        <v>36</v>
      </c>
      <c r="L50" s="144">
        <v>36</v>
      </c>
      <c r="M50" s="144">
        <v>42</v>
      </c>
    </row>
    <row r="51" spans="2:13" ht="15" customHeight="1">
      <c r="B51" s="17" t="s">
        <v>1046</v>
      </c>
      <c r="C51" s="16" t="s">
        <v>29</v>
      </c>
      <c r="D51" s="144" t="s">
        <v>927</v>
      </c>
      <c r="E51" s="144" t="s">
        <v>927</v>
      </c>
      <c r="F51" s="144" t="s">
        <v>927</v>
      </c>
      <c r="G51" s="144" t="s">
        <v>927</v>
      </c>
      <c r="H51" s="144" t="s">
        <v>927</v>
      </c>
      <c r="I51" s="144" t="s">
        <v>927</v>
      </c>
      <c r="J51" s="144" t="s">
        <v>927</v>
      </c>
      <c r="K51" s="144" t="s">
        <v>927</v>
      </c>
      <c r="L51" s="144" t="s">
        <v>927</v>
      </c>
      <c r="M51" s="144" t="s">
        <v>927</v>
      </c>
    </row>
    <row r="52" spans="2:13" ht="15" customHeight="1">
      <c r="B52" s="17" t="s">
        <v>929</v>
      </c>
      <c r="C52" s="16" t="s">
        <v>29</v>
      </c>
      <c r="D52" s="144" t="s">
        <v>927</v>
      </c>
      <c r="E52" s="144" t="s">
        <v>927</v>
      </c>
      <c r="F52" s="144" t="s">
        <v>927</v>
      </c>
      <c r="G52" s="144" t="s">
        <v>927</v>
      </c>
      <c r="H52" s="144" t="s">
        <v>927</v>
      </c>
      <c r="I52" s="144" t="s">
        <v>927</v>
      </c>
      <c r="J52" s="144" t="s">
        <v>927</v>
      </c>
      <c r="K52" s="144" t="s">
        <v>927</v>
      </c>
      <c r="L52" s="144" t="s">
        <v>927</v>
      </c>
      <c r="M52" s="144" t="s">
        <v>927</v>
      </c>
    </row>
    <row r="53" spans="2:13" ht="15" customHeight="1"/>
    <row r="54" spans="2:13" ht="15" customHeight="1">
      <c r="B54" s="15" t="s">
        <v>50</v>
      </c>
      <c r="C54" s="16"/>
      <c r="D54" s="144"/>
      <c r="E54" s="144"/>
      <c r="F54" s="144"/>
      <c r="G54" s="144"/>
      <c r="H54" s="144"/>
      <c r="I54" s="144"/>
      <c r="J54" s="144"/>
      <c r="K54" s="144"/>
      <c r="L54" s="144"/>
      <c r="M54" s="144"/>
    </row>
    <row r="55" spans="2:13" ht="15" customHeight="1">
      <c r="B55" s="15" t="s">
        <v>935</v>
      </c>
      <c r="C55" s="16"/>
      <c r="D55" s="144"/>
      <c r="E55" s="144"/>
      <c r="F55" s="144"/>
      <c r="G55" s="144"/>
      <c r="H55" s="144"/>
      <c r="I55" s="144"/>
      <c r="J55" s="144"/>
      <c r="K55" s="144"/>
      <c r="L55" s="144"/>
      <c r="M55" s="144"/>
    </row>
    <row r="56" spans="2:13" ht="15" customHeight="1">
      <c r="B56" s="140" t="s">
        <v>930</v>
      </c>
      <c r="C56" s="16" t="s">
        <v>29</v>
      </c>
      <c r="D56" s="144">
        <v>2007</v>
      </c>
      <c r="E56" s="144">
        <v>2259</v>
      </c>
      <c r="F56" s="144">
        <v>2418</v>
      </c>
      <c r="G56" s="144">
        <v>2481</v>
      </c>
      <c r="H56" s="144">
        <v>2634</v>
      </c>
      <c r="I56" s="144">
        <v>2838</v>
      </c>
      <c r="J56" s="144">
        <v>3051</v>
      </c>
      <c r="K56" s="144">
        <v>3132</v>
      </c>
      <c r="L56" s="144">
        <v>3288</v>
      </c>
      <c r="M56" s="144">
        <v>3417</v>
      </c>
    </row>
    <row r="57" spans="2:13" ht="15" customHeight="1">
      <c r="B57" s="17" t="s">
        <v>1046</v>
      </c>
      <c r="C57" s="16" t="s">
        <v>29</v>
      </c>
      <c r="D57" s="144">
        <v>27</v>
      </c>
      <c r="E57" s="144">
        <v>30</v>
      </c>
      <c r="F57" s="144">
        <v>42</v>
      </c>
      <c r="G57" s="144">
        <v>42</v>
      </c>
      <c r="H57" s="144">
        <v>30</v>
      </c>
      <c r="I57" s="144">
        <v>33</v>
      </c>
      <c r="J57" s="144">
        <v>39</v>
      </c>
      <c r="K57" s="144">
        <v>42</v>
      </c>
      <c r="L57" s="144">
        <v>42</v>
      </c>
      <c r="M57" s="144">
        <v>60</v>
      </c>
    </row>
    <row r="58" spans="2:13" ht="15" customHeight="1">
      <c r="B58" s="17" t="s">
        <v>929</v>
      </c>
      <c r="C58" s="16" t="s">
        <v>29</v>
      </c>
      <c r="D58" s="144">
        <v>15</v>
      </c>
      <c r="E58" s="144">
        <v>18</v>
      </c>
      <c r="F58" s="144">
        <v>27</v>
      </c>
      <c r="G58" s="144">
        <v>24</v>
      </c>
      <c r="H58" s="144">
        <v>21</v>
      </c>
      <c r="I58" s="144">
        <v>21</v>
      </c>
      <c r="J58" s="144">
        <v>24</v>
      </c>
      <c r="K58" s="144">
        <v>30</v>
      </c>
      <c r="L58" s="144">
        <v>27</v>
      </c>
      <c r="M58" s="144">
        <v>39</v>
      </c>
    </row>
    <row r="59" spans="2:13" ht="15" customHeight="1">
      <c r="B59" s="15" t="s">
        <v>936</v>
      </c>
      <c r="C59" s="16"/>
      <c r="D59" s="144"/>
      <c r="E59" s="144"/>
      <c r="F59" s="144"/>
      <c r="G59" s="144"/>
      <c r="H59" s="144"/>
      <c r="I59" s="144"/>
      <c r="J59" s="144"/>
      <c r="K59" s="144"/>
      <c r="L59" s="144"/>
      <c r="M59" s="144"/>
    </row>
    <row r="60" spans="2:13" ht="15" customHeight="1">
      <c r="B60" s="140" t="s">
        <v>930</v>
      </c>
      <c r="C60" s="16" t="s">
        <v>29</v>
      </c>
      <c r="D60" s="144">
        <v>129</v>
      </c>
      <c r="E60" s="144">
        <v>159</v>
      </c>
      <c r="F60" s="144">
        <v>144</v>
      </c>
      <c r="G60" s="144">
        <v>168</v>
      </c>
      <c r="H60" s="144">
        <v>171</v>
      </c>
      <c r="I60" s="144">
        <v>198</v>
      </c>
      <c r="J60" s="144">
        <v>210</v>
      </c>
      <c r="K60" s="144">
        <v>297</v>
      </c>
      <c r="L60" s="144">
        <v>258</v>
      </c>
      <c r="M60" s="144">
        <v>252</v>
      </c>
    </row>
    <row r="61" spans="2:13" ht="15" customHeight="1">
      <c r="B61" s="17" t="s">
        <v>1046</v>
      </c>
      <c r="C61" s="16" t="s">
        <v>29</v>
      </c>
      <c r="D61" s="144" t="s">
        <v>927</v>
      </c>
      <c r="E61" s="144" t="s">
        <v>927</v>
      </c>
      <c r="F61" s="144" t="s">
        <v>927</v>
      </c>
      <c r="G61" s="144" t="s">
        <v>927</v>
      </c>
      <c r="H61" s="144" t="s">
        <v>927</v>
      </c>
      <c r="I61" s="144" t="s">
        <v>927</v>
      </c>
      <c r="J61" s="144" t="s">
        <v>927</v>
      </c>
      <c r="K61" s="144" t="s">
        <v>927</v>
      </c>
      <c r="L61" s="144" t="s">
        <v>927</v>
      </c>
      <c r="M61" s="144">
        <v>6</v>
      </c>
    </row>
    <row r="62" spans="2:13" ht="15" customHeight="1">
      <c r="B62" s="17" t="s">
        <v>929</v>
      </c>
      <c r="C62" s="16" t="s">
        <v>29</v>
      </c>
      <c r="D62" s="144" t="s">
        <v>927</v>
      </c>
      <c r="E62" s="144" t="s">
        <v>927</v>
      </c>
      <c r="F62" s="144" t="s">
        <v>927</v>
      </c>
      <c r="G62" s="144" t="s">
        <v>927</v>
      </c>
      <c r="H62" s="144" t="s">
        <v>927</v>
      </c>
      <c r="I62" s="144" t="s">
        <v>927</v>
      </c>
      <c r="J62" s="144" t="s">
        <v>927</v>
      </c>
      <c r="K62" s="144" t="s">
        <v>927</v>
      </c>
      <c r="L62" s="144" t="s">
        <v>927</v>
      </c>
      <c r="M62" s="144" t="s">
        <v>927</v>
      </c>
    </row>
    <row r="63" spans="2:13" ht="15" customHeight="1">
      <c r="B63" s="15" t="s">
        <v>937</v>
      </c>
      <c r="C63" s="16"/>
      <c r="D63" s="144"/>
      <c r="E63" s="144"/>
      <c r="F63" s="144"/>
      <c r="G63" s="144"/>
      <c r="H63" s="144"/>
      <c r="I63" s="144"/>
      <c r="J63" s="144"/>
      <c r="K63" s="144"/>
      <c r="L63" s="144"/>
      <c r="M63" s="144"/>
    </row>
    <row r="64" spans="2:13" ht="15" customHeight="1">
      <c r="B64" s="140" t="s">
        <v>930</v>
      </c>
      <c r="C64" s="16" t="s">
        <v>29</v>
      </c>
      <c r="D64" s="144">
        <v>237</v>
      </c>
      <c r="E64" s="144">
        <v>231</v>
      </c>
      <c r="F64" s="144">
        <v>240</v>
      </c>
      <c r="G64" s="144">
        <v>342</v>
      </c>
      <c r="H64" s="144">
        <v>318</v>
      </c>
      <c r="I64" s="144">
        <v>387</v>
      </c>
      <c r="J64" s="144">
        <v>411</v>
      </c>
      <c r="K64" s="144">
        <v>525</v>
      </c>
      <c r="L64" s="144">
        <v>528</v>
      </c>
      <c r="M64" s="144">
        <v>549</v>
      </c>
    </row>
    <row r="65" spans="2:13" ht="15" customHeight="1">
      <c r="B65" s="17" t="s">
        <v>1046</v>
      </c>
      <c r="C65" s="16" t="s">
        <v>29</v>
      </c>
      <c r="D65" s="144">
        <v>6</v>
      </c>
      <c r="E65" s="144" t="s">
        <v>927</v>
      </c>
      <c r="F65" s="144" t="s">
        <v>927</v>
      </c>
      <c r="G65" s="144" t="s">
        <v>927</v>
      </c>
      <c r="H65" s="144" t="s">
        <v>927</v>
      </c>
      <c r="I65" s="144">
        <v>6</v>
      </c>
      <c r="J65" s="144">
        <v>12</v>
      </c>
      <c r="K65" s="144" t="s">
        <v>927</v>
      </c>
      <c r="L65" s="144">
        <v>9</v>
      </c>
      <c r="M65" s="144">
        <v>6</v>
      </c>
    </row>
    <row r="66" spans="2:13" ht="15" customHeight="1">
      <c r="B66" s="17" t="s">
        <v>929</v>
      </c>
      <c r="C66" s="16" t="s">
        <v>29</v>
      </c>
      <c r="D66" s="144" t="s">
        <v>927</v>
      </c>
      <c r="E66" s="144" t="s">
        <v>927</v>
      </c>
      <c r="F66" s="144" t="s">
        <v>927</v>
      </c>
      <c r="G66" s="144" t="s">
        <v>927</v>
      </c>
      <c r="H66" s="144" t="s">
        <v>927</v>
      </c>
      <c r="I66" s="144" t="s">
        <v>927</v>
      </c>
      <c r="J66" s="144" t="s">
        <v>927</v>
      </c>
      <c r="K66" s="144" t="s">
        <v>927</v>
      </c>
      <c r="L66" s="144" t="s">
        <v>927</v>
      </c>
      <c r="M66" s="144" t="s">
        <v>927</v>
      </c>
    </row>
    <row r="67" spans="2:13" ht="15" customHeight="1">
      <c r="B67" s="15" t="s">
        <v>938</v>
      </c>
      <c r="C67" s="16"/>
      <c r="D67" s="144"/>
      <c r="E67" s="144"/>
      <c r="F67" s="144"/>
      <c r="G67" s="144"/>
      <c r="H67" s="144"/>
      <c r="I67" s="144"/>
      <c r="J67" s="144"/>
      <c r="K67" s="144"/>
      <c r="L67" s="144"/>
      <c r="M67" s="144"/>
    </row>
    <row r="68" spans="2:13" ht="15" customHeight="1">
      <c r="B68" s="140" t="s">
        <v>930</v>
      </c>
      <c r="C68" s="16" t="s">
        <v>29</v>
      </c>
      <c r="D68" s="144">
        <v>423</v>
      </c>
      <c r="E68" s="144">
        <v>489</v>
      </c>
      <c r="F68" s="144">
        <v>555</v>
      </c>
      <c r="G68" s="144">
        <v>657</v>
      </c>
      <c r="H68" s="144">
        <v>774</v>
      </c>
      <c r="I68" s="144">
        <v>648</v>
      </c>
      <c r="J68" s="144">
        <v>804</v>
      </c>
      <c r="K68" s="144">
        <v>828</v>
      </c>
      <c r="L68" s="144">
        <v>849</v>
      </c>
      <c r="M68" s="144">
        <v>843</v>
      </c>
    </row>
    <row r="69" spans="2:13" ht="15" customHeight="1">
      <c r="B69" s="17" t="s">
        <v>1046</v>
      </c>
      <c r="C69" s="16" t="s">
        <v>29</v>
      </c>
      <c r="D69" s="144" t="s">
        <v>927</v>
      </c>
      <c r="E69" s="144" t="s">
        <v>927</v>
      </c>
      <c r="F69" s="144" t="s">
        <v>927</v>
      </c>
      <c r="G69" s="144" t="s">
        <v>927</v>
      </c>
      <c r="H69" s="144">
        <v>9</v>
      </c>
      <c r="I69" s="144" t="s">
        <v>927</v>
      </c>
      <c r="J69" s="144">
        <v>18</v>
      </c>
      <c r="K69" s="144" t="s">
        <v>927</v>
      </c>
      <c r="L69" s="144">
        <v>9</v>
      </c>
      <c r="M69" s="144">
        <v>12</v>
      </c>
    </row>
    <row r="70" spans="2:13" ht="15" customHeight="1">
      <c r="B70" s="17" t="s">
        <v>929</v>
      </c>
      <c r="C70" s="16" t="s">
        <v>29</v>
      </c>
      <c r="D70" s="144" t="s">
        <v>927</v>
      </c>
      <c r="E70" s="144" t="s">
        <v>927</v>
      </c>
      <c r="F70" s="144" t="s">
        <v>927</v>
      </c>
      <c r="G70" s="144" t="s">
        <v>927</v>
      </c>
      <c r="H70" s="144" t="s">
        <v>927</v>
      </c>
      <c r="I70" s="144" t="s">
        <v>927</v>
      </c>
      <c r="J70" s="144">
        <v>15</v>
      </c>
      <c r="K70" s="144" t="s">
        <v>927</v>
      </c>
      <c r="L70" s="144" t="s">
        <v>927</v>
      </c>
      <c r="M70" s="144" t="s">
        <v>927</v>
      </c>
    </row>
    <row r="71" spans="2:13" ht="15" customHeight="1">
      <c r="D71" s="145"/>
      <c r="E71" s="145"/>
      <c r="F71" s="145"/>
      <c r="G71" s="145"/>
      <c r="H71" s="145"/>
      <c r="I71" s="145"/>
      <c r="J71" s="145"/>
      <c r="K71" s="145"/>
      <c r="L71" s="145"/>
      <c r="M71" s="145"/>
    </row>
    <row r="72" spans="2:13" ht="15" customHeight="1">
      <c r="B72" s="15" t="s">
        <v>939</v>
      </c>
      <c r="C72" s="16"/>
      <c r="D72" s="144"/>
      <c r="E72" s="144"/>
      <c r="F72" s="144"/>
      <c r="G72" s="144"/>
      <c r="H72" s="144"/>
      <c r="I72" s="144"/>
      <c r="J72" s="144"/>
      <c r="K72" s="144"/>
      <c r="L72" s="144"/>
      <c r="M72" s="144"/>
    </row>
    <row r="73" spans="2:13" ht="15" customHeight="1">
      <c r="B73" s="15" t="s">
        <v>56</v>
      </c>
      <c r="C73" s="16"/>
      <c r="D73" s="144"/>
      <c r="E73" s="144"/>
      <c r="F73" s="144"/>
      <c r="G73" s="144"/>
      <c r="H73" s="144"/>
      <c r="I73" s="144"/>
      <c r="J73" s="144"/>
      <c r="K73" s="144"/>
      <c r="L73" s="144"/>
      <c r="M73" s="144"/>
    </row>
    <row r="74" spans="2:13" ht="15" customHeight="1">
      <c r="B74" s="140" t="s">
        <v>930</v>
      </c>
      <c r="C74" s="16" t="s">
        <v>29</v>
      </c>
      <c r="D74" s="144">
        <v>87</v>
      </c>
      <c r="E74" s="144">
        <v>111</v>
      </c>
      <c r="F74" s="144">
        <v>111</v>
      </c>
      <c r="G74" s="144">
        <v>123</v>
      </c>
      <c r="H74" s="144">
        <v>141</v>
      </c>
      <c r="I74" s="144">
        <v>156</v>
      </c>
      <c r="J74" s="144">
        <v>180</v>
      </c>
      <c r="K74" s="144">
        <v>183</v>
      </c>
      <c r="L74" s="144">
        <v>186</v>
      </c>
      <c r="M74" s="144">
        <v>171</v>
      </c>
    </row>
    <row r="75" spans="2:13" ht="15" customHeight="1">
      <c r="B75" s="17" t="s">
        <v>1046</v>
      </c>
      <c r="C75" s="16" t="s">
        <v>29</v>
      </c>
      <c r="D75" s="144" t="s">
        <v>927</v>
      </c>
      <c r="E75" s="144" t="s">
        <v>927</v>
      </c>
      <c r="F75" s="144" t="s">
        <v>927</v>
      </c>
      <c r="G75" s="144" t="s">
        <v>927</v>
      </c>
      <c r="H75" s="144" t="s">
        <v>927</v>
      </c>
      <c r="I75" s="144" t="s">
        <v>927</v>
      </c>
      <c r="J75" s="144" t="s">
        <v>927</v>
      </c>
      <c r="K75" s="144" t="s">
        <v>927</v>
      </c>
      <c r="L75" s="144" t="s">
        <v>927</v>
      </c>
      <c r="M75" s="144" t="s">
        <v>927</v>
      </c>
    </row>
    <row r="76" spans="2:13" ht="15" customHeight="1">
      <c r="B76" s="17" t="s">
        <v>929</v>
      </c>
      <c r="C76" s="16" t="s">
        <v>29</v>
      </c>
      <c r="D76" s="144" t="s">
        <v>927</v>
      </c>
      <c r="E76" s="144" t="s">
        <v>927</v>
      </c>
      <c r="F76" s="144" t="s">
        <v>927</v>
      </c>
      <c r="G76" s="144" t="s">
        <v>927</v>
      </c>
      <c r="H76" s="144" t="s">
        <v>927</v>
      </c>
      <c r="I76" s="144" t="s">
        <v>927</v>
      </c>
      <c r="J76" s="144" t="s">
        <v>927</v>
      </c>
      <c r="K76" s="144" t="s">
        <v>927</v>
      </c>
      <c r="L76" s="144" t="s">
        <v>927</v>
      </c>
      <c r="M76" s="144" t="s">
        <v>927</v>
      </c>
    </row>
    <row r="77" spans="2:13" ht="15" customHeight="1">
      <c r="B77" s="15" t="s">
        <v>57</v>
      </c>
      <c r="C77" s="16"/>
      <c r="D77" s="144"/>
      <c r="E77" s="144"/>
      <c r="F77" s="144"/>
      <c r="G77" s="144"/>
      <c r="H77" s="144"/>
      <c r="I77" s="144"/>
      <c r="J77" s="144"/>
      <c r="K77" s="144"/>
      <c r="L77" s="144"/>
      <c r="M77" s="144"/>
    </row>
    <row r="78" spans="2:13" ht="15" customHeight="1">
      <c r="B78" s="140" t="s">
        <v>930</v>
      </c>
      <c r="C78" s="16" t="s">
        <v>29</v>
      </c>
      <c r="D78" s="144">
        <v>645</v>
      </c>
      <c r="E78" s="144">
        <v>717</v>
      </c>
      <c r="F78" s="144">
        <v>771</v>
      </c>
      <c r="G78" s="144">
        <v>867</v>
      </c>
      <c r="H78" s="144">
        <v>894</v>
      </c>
      <c r="I78" s="144">
        <v>957</v>
      </c>
      <c r="J78" s="144">
        <v>1092</v>
      </c>
      <c r="K78" s="144">
        <v>1161</v>
      </c>
      <c r="L78" s="144">
        <v>1251</v>
      </c>
      <c r="M78" s="144">
        <v>1287</v>
      </c>
    </row>
    <row r="79" spans="2:13" ht="15" customHeight="1">
      <c r="B79" s="17" t="s">
        <v>1046</v>
      </c>
      <c r="C79" s="16" t="s">
        <v>29</v>
      </c>
      <c r="D79" s="144" t="s">
        <v>927</v>
      </c>
      <c r="E79" s="144" t="s">
        <v>927</v>
      </c>
      <c r="F79" s="144">
        <v>6</v>
      </c>
      <c r="G79" s="144">
        <v>6</v>
      </c>
      <c r="H79" s="144">
        <v>12</v>
      </c>
      <c r="I79" s="144">
        <v>9</v>
      </c>
      <c r="J79" s="144">
        <v>12</v>
      </c>
      <c r="K79" s="144">
        <v>12</v>
      </c>
      <c r="L79" s="144">
        <v>15</v>
      </c>
      <c r="M79" s="144">
        <v>15</v>
      </c>
    </row>
    <row r="80" spans="2:13" ht="15" customHeight="1">
      <c r="B80" s="17" t="s">
        <v>929</v>
      </c>
      <c r="C80" s="16" t="s">
        <v>29</v>
      </c>
      <c r="D80" s="144" t="s">
        <v>927</v>
      </c>
      <c r="E80" s="144" t="s">
        <v>927</v>
      </c>
      <c r="F80" s="144" t="s">
        <v>927</v>
      </c>
      <c r="G80" s="144" t="s">
        <v>927</v>
      </c>
      <c r="H80" s="144">
        <v>9</v>
      </c>
      <c r="I80" s="144">
        <v>6</v>
      </c>
      <c r="J80" s="144">
        <v>6</v>
      </c>
      <c r="K80" s="144">
        <v>9</v>
      </c>
      <c r="L80" s="144">
        <v>9</v>
      </c>
      <c r="M80" s="144">
        <v>9</v>
      </c>
    </row>
    <row r="81" spans="2:13" ht="15" customHeight="1">
      <c r="B81" s="15" t="s">
        <v>58</v>
      </c>
      <c r="C81" s="16"/>
      <c r="D81" s="144"/>
      <c r="E81" s="144"/>
      <c r="F81" s="144"/>
      <c r="G81" s="144"/>
      <c r="H81" s="144"/>
      <c r="I81" s="144"/>
      <c r="J81" s="144"/>
      <c r="K81" s="144"/>
      <c r="L81" s="144"/>
      <c r="M81" s="144"/>
    </row>
    <row r="82" spans="2:13" ht="15" customHeight="1">
      <c r="B82" s="140" t="s">
        <v>930</v>
      </c>
      <c r="C82" s="16" t="s">
        <v>29</v>
      </c>
      <c r="D82" s="144">
        <v>345</v>
      </c>
      <c r="E82" s="144">
        <v>363</v>
      </c>
      <c r="F82" s="144">
        <v>393</v>
      </c>
      <c r="G82" s="144">
        <v>441</v>
      </c>
      <c r="H82" s="144">
        <v>477</v>
      </c>
      <c r="I82" s="144">
        <v>477</v>
      </c>
      <c r="J82" s="144">
        <v>516</v>
      </c>
      <c r="K82" s="144">
        <v>549</v>
      </c>
      <c r="L82" s="144">
        <v>564</v>
      </c>
      <c r="M82" s="144">
        <v>597</v>
      </c>
    </row>
    <row r="83" spans="2:13" ht="15" customHeight="1">
      <c r="B83" s="17" t="s">
        <v>1046</v>
      </c>
      <c r="C83" s="16" t="s">
        <v>29</v>
      </c>
      <c r="D83" s="144">
        <v>6</v>
      </c>
      <c r="E83" s="144" t="s">
        <v>927</v>
      </c>
      <c r="F83" s="144">
        <v>6</v>
      </c>
      <c r="G83" s="144">
        <v>6</v>
      </c>
      <c r="H83" s="144">
        <v>6</v>
      </c>
      <c r="I83" s="144" t="s">
        <v>927</v>
      </c>
      <c r="J83" s="144">
        <v>6</v>
      </c>
      <c r="K83" s="144">
        <v>6</v>
      </c>
      <c r="L83" s="144">
        <v>12</v>
      </c>
      <c r="M83" s="144">
        <v>15</v>
      </c>
    </row>
    <row r="84" spans="2:13" ht="15" customHeight="1">
      <c r="B84" s="17" t="s">
        <v>929</v>
      </c>
      <c r="C84" s="16" t="s">
        <v>29</v>
      </c>
      <c r="D84" s="144" t="s">
        <v>927</v>
      </c>
      <c r="E84" s="144" t="s">
        <v>927</v>
      </c>
      <c r="F84" s="144" t="s">
        <v>927</v>
      </c>
      <c r="G84" s="144" t="s">
        <v>927</v>
      </c>
      <c r="H84" s="144" t="s">
        <v>927</v>
      </c>
      <c r="I84" s="144" t="s">
        <v>927</v>
      </c>
      <c r="J84" s="144" t="s">
        <v>927</v>
      </c>
      <c r="K84" s="144" t="s">
        <v>927</v>
      </c>
      <c r="L84" s="144" t="s">
        <v>927</v>
      </c>
      <c r="M84" s="144">
        <v>9</v>
      </c>
    </row>
    <row r="85" spans="2:13" ht="15" customHeight="1">
      <c r="B85" s="15" t="s">
        <v>59</v>
      </c>
      <c r="C85" s="16"/>
      <c r="D85" s="144"/>
      <c r="E85" s="144"/>
      <c r="F85" s="144"/>
      <c r="G85" s="144"/>
      <c r="H85" s="144"/>
      <c r="I85" s="144"/>
      <c r="J85" s="144"/>
      <c r="K85" s="144"/>
      <c r="L85" s="144"/>
      <c r="M85" s="144"/>
    </row>
    <row r="86" spans="2:13" ht="15" customHeight="1">
      <c r="B86" s="140" t="s">
        <v>930</v>
      </c>
      <c r="C86" s="16" t="s">
        <v>29</v>
      </c>
      <c r="D86" s="144">
        <v>861</v>
      </c>
      <c r="E86" s="144">
        <v>978</v>
      </c>
      <c r="F86" s="144">
        <v>1044</v>
      </c>
      <c r="G86" s="144">
        <v>1062</v>
      </c>
      <c r="H86" s="144">
        <v>1104</v>
      </c>
      <c r="I86" s="144">
        <v>1119</v>
      </c>
      <c r="J86" s="144">
        <v>1170</v>
      </c>
      <c r="K86" s="144">
        <v>1257</v>
      </c>
      <c r="L86" s="144">
        <v>1290</v>
      </c>
      <c r="M86" s="144">
        <v>1302</v>
      </c>
    </row>
    <row r="87" spans="2:13" ht="15" customHeight="1">
      <c r="B87" s="17" t="s">
        <v>1046</v>
      </c>
      <c r="C87" s="16" t="s">
        <v>29</v>
      </c>
      <c r="D87" s="144">
        <v>18</v>
      </c>
      <c r="E87" s="144">
        <v>15</v>
      </c>
      <c r="F87" s="144">
        <v>24</v>
      </c>
      <c r="G87" s="144">
        <v>15</v>
      </c>
      <c r="H87" s="144">
        <v>15</v>
      </c>
      <c r="I87" s="144">
        <v>15</v>
      </c>
      <c r="J87" s="144">
        <v>24</v>
      </c>
      <c r="K87" s="144">
        <v>15</v>
      </c>
      <c r="L87" s="144">
        <v>18</v>
      </c>
      <c r="M87" s="144">
        <v>24</v>
      </c>
    </row>
    <row r="88" spans="2:13" ht="15" customHeight="1">
      <c r="B88" s="17" t="s">
        <v>929</v>
      </c>
      <c r="C88" s="16" t="s">
        <v>29</v>
      </c>
      <c r="D88" s="144">
        <v>9</v>
      </c>
      <c r="E88" s="144">
        <v>9</v>
      </c>
      <c r="F88" s="144">
        <v>15</v>
      </c>
      <c r="G88" s="144">
        <v>9</v>
      </c>
      <c r="H88" s="144">
        <v>12</v>
      </c>
      <c r="I88" s="144">
        <v>9</v>
      </c>
      <c r="J88" s="144">
        <v>15</v>
      </c>
      <c r="K88" s="144">
        <v>15</v>
      </c>
      <c r="L88" s="144">
        <v>12</v>
      </c>
      <c r="M88" s="144">
        <v>15</v>
      </c>
    </row>
    <row r="89" spans="2:13" ht="15" customHeight="1">
      <c r="B89" s="15" t="s">
        <v>60</v>
      </c>
      <c r="C89" s="16"/>
      <c r="D89" s="144"/>
      <c r="E89" s="144"/>
      <c r="F89" s="144"/>
      <c r="G89" s="144"/>
      <c r="H89" s="144"/>
      <c r="I89" s="144"/>
      <c r="J89" s="144"/>
      <c r="K89" s="144"/>
      <c r="L89" s="144"/>
      <c r="M89" s="144"/>
    </row>
    <row r="90" spans="2:13" ht="15" customHeight="1">
      <c r="B90" s="140" t="s">
        <v>930</v>
      </c>
      <c r="C90" s="16" t="s">
        <v>29</v>
      </c>
      <c r="D90" s="144">
        <v>864</v>
      </c>
      <c r="E90" s="144">
        <v>972</v>
      </c>
      <c r="F90" s="144">
        <v>1038</v>
      </c>
      <c r="G90" s="144">
        <v>1161</v>
      </c>
      <c r="H90" s="144">
        <v>1275</v>
      </c>
      <c r="I90" s="144">
        <v>1365</v>
      </c>
      <c r="J90" s="144">
        <v>1518</v>
      </c>
      <c r="K90" s="144">
        <v>1629</v>
      </c>
      <c r="L90" s="144">
        <v>1629</v>
      </c>
      <c r="M90" s="144">
        <v>1710</v>
      </c>
    </row>
    <row r="91" spans="2:13" ht="15" customHeight="1">
      <c r="B91" s="17" t="s">
        <v>1046</v>
      </c>
      <c r="C91" s="16" t="s">
        <v>29</v>
      </c>
      <c r="D91" s="144">
        <v>9</v>
      </c>
      <c r="E91" s="144">
        <v>9</v>
      </c>
      <c r="F91" s="144">
        <v>15</v>
      </c>
      <c r="G91" s="144">
        <v>21</v>
      </c>
      <c r="H91" s="144">
        <v>18</v>
      </c>
      <c r="I91" s="144">
        <v>18</v>
      </c>
      <c r="J91" s="144">
        <v>30</v>
      </c>
      <c r="K91" s="144">
        <v>18</v>
      </c>
      <c r="L91" s="144">
        <v>18</v>
      </c>
      <c r="M91" s="144">
        <v>27</v>
      </c>
    </row>
    <row r="92" spans="2:13" ht="15" customHeight="1">
      <c r="B92" s="17" t="s">
        <v>929</v>
      </c>
      <c r="C92" s="16" t="s">
        <v>29</v>
      </c>
      <c r="D92" s="144">
        <v>6</v>
      </c>
      <c r="E92" s="144">
        <v>6</v>
      </c>
      <c r="F92" s="144">
        <v>9</v>
      </c>
      <c r="G92" s="144">
        <v>12</v>
      </c>
      <c r="H92" s="144">
        <v>9</v>
      </c>
      <c r="I92" s="144">
        <v>12</v>
      </c>
      <c r="J92" s="144">
        <v>18</v>
      </c>
      <c r="K92" s="144">
        <v>9</v>
      </c>
      <c r="L92" s="144">
        <v>12</v>
      </c>
      <c r="M92" s="144">
        <v>21</v>
      </c>
    </row>
    <row r="93" spans="2:13" ht="15" customHeight="1">
      <c r="B93" s="4"/>
      <c r="D93" s="145"/>
      <c r="E93" s="145"/>
      <c r="F93" s="145"/>
      <c r="G93" s="145"/>
      <c r="H93" s="145"/>
      <c r="I93" s="145"/>
      <c r="J93" s="145"/>
      <c r="K93" s="145"/>
      <c r="L93" s="145"/>
      <c r="M93" s="145"/>
    </row>
    <row r="94" spans="2:13" s="227" customFormat="1" ht="15" customHeight="1">
      <c r="B94" s="4" t="s">
        <v>76</v>
      </c>
      <c r="D94" s="132"/>
      <c r="E94" s="132"/>
      <c r="F94" s="132"/>
      <c r="G94" s="132"/>
      <c r="H94" s="132"/>
      <c r="I94" s="132"/>
      <c r="J94" s="132"/>
      <c r="K94" s="132"/>
      <c r="L94" s="132"/>
      <c r="M94" s="132"/>
    </row>
    <row r="95" spans="2:13" ht="15" customHeight="1">
      <c r="B95" s="207" t="s">
        <v>1053</v>
      </c>
      <c r="D95" s="227"/>
      <c r="E95" s="227"/>
      <c r="F95" s="227"/>
      <c r="G95" s="227"/>
      <c r="H95" s="227"/>
      <c r="I95" s="227"/>
      <c r="J95" s="227"/>
      <c r="K95" s="227"/>
      <c r="L95" s="227"/>
      <c r="M95" s="227"/>
    </row>
    <row r="96" spans="2:13" ht="15" customHeight="1">
      <c r="B96" s="4" t="s">
        <v>77</v>
      </c>
    </row>
    <row r="97" spans="2:13" ht="15" customHeight="1">
      <c r="B97" s="207" t="s">
        <v>78</v>
      </c>
    </row>
    <row r="98" spans="2:13" ht="15" customHeight="1">
      <c r="B98" s="207" t="s">
        <v>1000</v>
      </c>
    </row>
    <row r="99" spans="2:13" ht="15" customHeight="1">
      <c r="B99" s="20" t="s">
        <v>80</v>
      </c>
    </row>
    <row r="100" spans="2:13" ht="15" customHeight="1">
      <c r="B100" s="20" t="s">
        <v>81</v>
      </c>
    </row>
    <row r="101" spans="2:13" s="227" customFormat="1" ht="15" customHeight="1">
      <c r="B101" s="20"/>
      <c r="D101" s="132"/>
      <c r="E101" s="132"/>
      <c r="F101" s="132"/>
      <c r="G101" s="132"/>
      <c r="H101" s="132"/>
      <c r="I101" s="132"/>
      <c r="J101" s="132"/>
      <c r="K101" s="132"/>
      <c r="L101" s="132"/>
      <c r="M101" s="132"/>
    </row>
    <row r="102" spans="2:13" ht="15" customHeight="1">
      <c r="B102" s="142" t="s">
        <v>1234</v>
      </c>
      <c r="D102" s="227"/>
      <c r="E102" s="227"/>
      <c r="F102" s="227"/>
      <c r="G102" s="227"/>
      <c r="H102" s="227"/>
      <c r="I102" s="227"/>
      <c r="J102" s="227"/>
      <c r="K102" s="227"/>
      <c r="L102" s="227"/>
      <c r="M102" s="227"/>
    </row>
    <row r="103" spans="2:13" ht="15" customHeight="1">
      <c r="B103" s="142" t="s">
        <v>1054</v>
      </c>
    </row>
    <row r="104" spans="2:13" ht="15" customHeight="1">
      <c r="B104" s="141" t="s">
        <v>1055</v>
      </c>
    </row>
    <row r="105" spans="2:13" ht="15" customHeight="1">
      <c r="B105" s="142" t="s">
        <v>1073</v>
      </c>
    </row>
    <row r="106" spans="2:13" ht="15" customHeight="1">
      <c r="B106" s="142" t="s">
        <v>1056</v>
      </c>
    </row>
    <row r="107" spans="2:13" ht="15" customHeight="1">
      <c r="B107" s="142" t="s">
        <v>1235</v>
      </c>
    </row>
    <row r="108" spans="2:13" ht="15" customHeight="1">
      <c r="B108" s="142" t="s">
        <v>928</v>
      </c>
    </row>
    <row r="109" spans="2:13" ht="15" customHeight="1">
      <c r="B109" s="142" t="s">
        <v>1074</v>
      </c>
    </row>
    <row r="110" spans="2:13" ht="15" customHeight="1">
      <c r="B110" s="142" t="s">
        <v>1058</v>
      </c>
    </row>
    <row r="111" spans="2:13" ht="15" customHeight="1">
      <c r="B111" s="142" t="s">
        <v>1075</v>
      </c>
    </row>
    <row r="112" spans="2:13" ht="15" customHeight="1">
      <c r="B112" s="142" t="s">
        <v>1060</v>
      </c>
    </row>
    <row r="113" spans="1:17" ht="15" customHeight="1">
      <c r="B113" s="142" t="s">
        <v>1061</v>
      </c>
    </row>
    <row r="114" spans="1:17" ht="15" customHeight="1">
      <c r="A114" s="142"/>
      <c r="B114" s="142" t="s">
        <v>1076</v>
      </c>
      <c r="N114" s="142"/>
      <c r="O114" s="142"/>
      <c r="P114" s="142"/>
      <c r="Q114" s="142"/>
    </row>
    <row r="115" spans="1:17" ht="15" customHeight="1">
      <c r="A115" s="142"/>
      <c r="B115" s="142" t="s">
        <v>1063</v>
      </c>
      <c r="C115" s="142"/>
      <c r="D115" s="142"/>
      <c r="E115" s="142"/>
      <c r="F115" s="142"/>
      <c r="G115" s="142"/>
      <c r="H115" s="142"/>
      <c r="I115" s="142"/>
      <c r="J115" s="142"/>
      <c r="K115" s="142"/>
      <c r="L115" s="142"/>
      <c r="M115" s="142"/>
      <c r="N115" s="142"/>
      <c r="O115" s="142"/>
      <c r="P115" s="142"/>
      <c r="Q115" s="142"/>
    </row>
    <row r="116" spans="1:17" ht="15" customHeight="1">
      <c r="A116" s="142"/>
      <c r="C116" s="142"/>
      <c r="D116" s="142"/>
      <c r="E116" s="142"/>
      <c r="F116" s="142"/>
      <c r="G116" s="142"/>
      <c r="H116" s="142"/>
      <c r="I116" s="142"/>
      <c r="J116" s="142"/>
      <c r="K116" s="142"/>
      <c r="L116" s="142"/>
      <c r="M116" s="142"/>
      <c r="N116" s="142"/>
      <c r="O116" s="142"/>
      <c r="P116" s="142"/>
      <c r="Q116" s="142"/>
    </row>
    <row r="117" spans="1:17" ht="15" customHeight="1">
      <c r="A117" s="142"/>
      <c r="C117" s="142"/>
      <c r="D117" s="142"/>
      <c r="E117" s="142"/>
      <c r="F117" s="142"/>
      <c r="G117" s="142"/>
      <c r="H117" s="142"/>
      <c r="I117" s="142"/>
      <c r="J117" s="142"/>
      <c r="K117" s="142"/>
      <c r="L117" s="142"/>
      <c r="M117" s="142"/>
      <c r="N117" s="142"/>
      <c r="O117" s="142"/>
      <c r="P117" s="142"/>
      <c r="Q117" s="142"/>
    </row>
    <row r="118" spans="1:17" ht="15" customHeight="1">
      <c r="A118" s="142"/>
      <c r="C118" s="142"/>
      <c r="D118" s="142"/>
      <c r="E118" s="142"/>
      <c r="F118" s="142"/>
      <c r="G118" s="142"/>
      <c r="H118" s="142"/>
      <c r="I118" s="142"/>
      <c r="J118" s="142"/>
      <c r="K118" s="142"/>
      <c r="L118" s="142"/>
      <c r="M118" s="142"/>
      <c r="N118" s="142"/>
      <c r="O118" s="142"/>
      <c r="P118" s="142"/>
      <c r="Q118" s="142"/>
    </row>
    <row r="119" spans="1:17" ht="15" customHeight="1">
      <c r="A119" s="142"/>
      <c r="B119" s="142"/>
      <c r="C119" s="142"/>
      <c r="D119" s="142"/>
      <c r="E119" s="142"/>
      <c r="F119" s="142"/>
      <c r="G119" s="142"/>
      <c r="H119" s="142"/>
      <c r="I119" s="142"/>
      <c r="J119" s="142"/>
      <c r="K119" s="142"/>
      <c r="L119" s="142"/>
      <c r="M119" s="142"/>
      <c r="N119" s="142"/>
      <c r="O119" s="142"/>
      <c r="P119" s="142"/>
      <c r="Q119" s="142"/>
    </row>
    <row r="120" spans="1:17" ht="15" customHeight="1">
      <c r="A120" s="142"/>
      <c r="B120" s="142"/>
      <c r="C120" s="142"/>
      <c r="D120" s="142"/>
      <c r="E120" s="142"/>
      <c r="F120" s="142"/>
      <c r="G120" s="142"/>
      <c r="H120" s="142"/>
      <c r="I120" s="142"/>
      <c r="J120" s="142"/>
      <c r="K120" s="142"/>
      <c r="L120" s="142"/>
      <c r="M120" s="142"/>
      <c r="N120" s="142"/>
      <c r="O120" s="142"/>
      <c r="P120" s="142"/>
      <c r="Q120" s="142"/>
    </row>
    <row r="121" spans="1:17" ht="15" customHeight="1">
      <c r="A121" s="142"/>
      <c r="C121" s="142"/>
      <c r="D121" s="142"/>
      <c r="E121" s="142"/>
      <c r="F121" s="142"/>
      <c r="G121" s="142"/>
      <c r="H121" s="142"/>
      <c r="I121" s="142"/>
      <c r="J121" s="142"/>
      <c r="K121" s="142"/>
      <c r="L121" s="142"/>
      <c r="M121" s="142"/>
      <c r="N121" s="142"/>
      <c r="O121" s="142"/>
      <c r="P121" s="142"/>
      <c r="Q121" s="142"/>
    </row>
    <row r="122" spans="1:17" ht="15" customHeight="1">
      <c r="C122" s="142"/>
      <c r="D122" s="142"/>
      <c r="E122" s="142"/>
      <c r="F122" s="142"/>
      <c r="G122" s="142"/>
      <c r="H122" s="142"/>
      <c r="I122" s="142"/>
      <c r="J122" s="142"/>
      <c r="K122" s="142"/>
      <c r="L122" s="142"/>
      <c r="M122" s="142"/>
    </row>
    <row r="123" spans="1:17" ht="15" customHeight="1"/>
    <row r="124" spans="1:17" ht="15" customHeight="1"/>
    <row r="125" spans="1:17" ht="15" customHeight="1"/>
    <row r="126" spans="1:17" ht="15" customHeight="1"/>
    <row r="127" spans="1:17" ht="15" customHeight="1"/>
    <row r="128" spans="1:17"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sheetData>
  <mergeCells count="2">
    <mergeCell ref="B6:C7"/>
    <mergeCell ref="D6:M6"/>
  </mergeCells>
  <hyperlinks>
    <hyperlink ref="B1" location="INDEX!A1" display="Back to index" xr:uid="{EB8EDEA3-49B4-47E0-B9E4-E59037EB33B2}"/>
    <hyperlink ref="B99" location="'IDI disclaimer'!A1" display="See IDI disclaimer" xr:uid="{BE0A9B94-11FE-4D10-A7F9-746A34C6CB6D}"/>
    <hyperlink ref="B100" location="'Appendix1'!A1" display="See Appendix for Faculty groupings" xr:uid="{8ADC23D3-AA48-47D9-86E9-162DDD9B2D89}"/>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C0C5E1-FF9E-4236-A4C8-26980BBE93CC}">
  <sheetPr>
    <tabColor theme="5" tint="0.39997558519241921"/>
  </sheetPr>
  <dimension ref="B1:Y97"/>
  <sheetViews>
    <sheetView zoomScaleNormal="100" workbookViewId="0">
      <selection activeCell="B95" sqref="B95"/>
    </sheetView>
  </sheetViews>
  <sheetFormatPr defaultColWidth="10.6328125" defaultRowHeight="14.5"/>
  <cols>
    <col min="1" max="1" width="10.6328125" style="13"/>
    <col min="2" max="2" width="44.6328125" style="13" customWidth="1"/>
    <col min="3" max="3" width="9.36328125" style="13" customWidth="1"/>
    <col min="4" max="24" width="7.08984375" style="13" bestFit="1" customWidth="1"/>
    <col min="25" max="25" width="6.36328125" style="13" bestFit="1" customWidth="1"/>
    <col min="26" max="16384" width="10.6328125" style="13"/>
  </cols>
  <sheetData>
    <row r="1" spans="2:25" ht="16" customHeight="1">
      <c r="B1" s="12" t="s">
        <v>26</v>
      </c>
      <c r="C1" s="55"/>
      <c r="D1" s="55"/>
      <c r="E1" s="55"/>
      <c r="F1" s="55"/>
      <c r="G1" s="55"/>
      <c r="H1" s="55"/>
      <c r="I1" s="55"/>
      <c r="J1" s="55"/>
      <c r="K1" s="55"/>
      <c r="L1" s="55"/>
      <c r="M1" s="55"/>
      <c r="N1" s="55"/>
      <c r="O1" s="55"/>
      <c r="P1" s="55"/>
      <c r="Q1" s="55"/>
      <c r="R1" s="55"/>
      <c r="S1" s="55"/>
      <c r="T1" s="55"/>
      <c r="U1" s="55"/>
      <c r="V1" s="55"/>
      <c r="W1" s="55"/>
      <c r="X1" s="55"/>
      <c r="Y1" s="55"/>
    </row>
    <row r="2" spans="2:25" ht="23.5">
      <c r="B2" s="6" t="s">
        <v>1077</v>
      </c>
    </row>
    <row r="3" spans="2:25" ht="21.75" customHeight="1">
      <c r="B3" s="7" t="s">
        <v>1192</v>
      </c>
    </row>
    <row r="5" spans="2:25" ht="14.15" customHeight="1">
      <c r="B5" s="248" t="s">
        <v>27</v>
      </c>
      <c r="C5" s="248"/>
      <c r="D5" s="259" t="s">
        <v>1078</v>
      </c>
      <c r="E5" s="259"/>
      <c r="F5" s="259"/>
      <c r="G5" s="259"/>
      <c r="H5" s="259"/>
      <c r="I5" s="259"/>
      <c r="J5" s="259"/>
      <c r="K5" s="259"/>
      <c r="L5" s="259"/>
      <c r="M5" s="259"/>
      <c r="N5" s="259"/>
      <c r="O5" s="259"/>
      <c r="P5" s="259"/>
      <c r="Q5" s="259"/>
      <c r="R5" s="259"/>
      <c r="S5" s="259"/>
      <c r="T5" s="259"/>
      <c r="U5" s="259"/>
      <c r="V5" s="259"/>
      <c r="W5" s="259"/>
      <c r="X5" s="259"/>
    </row>
    <row r="6" spans="2:25" ht="14.15" customHeight="1">
      <c r="B6" s="248"/>
      <c r="C6" s="248"/>
      <c r="D6" s="37">
        <v>2000</v>
      </c>
      <c r="E6" s="37">
        <v>2001</v>
      </c>
      <c r="F6" s="37">
        <v>2002</v>
      </c>
      <c r="G6" s="37">
        <v>2003</v>
      </c>
      <c r="H6" s="37">
        <v>2004</v>
      </c>
      <c r="I6" s="37">
        <v>2005</v>
      </c>
      <c r="J6" s="37">
        <v>2006</v>
      </c>
      <c r="K6" s="37">
        <v>2007</v>
      </c>
      <c r="L6" s="37">
        <v>2008</v>
      </c>
      <c r="M6" s="37">
        <v>2009</v>
      </c>
      <c r="N6" s="37">
        <v>2010</v>
      </c>
      <c r="O6" s="37">
        <v>2011</v>
      </c>
      <c r="P6" s="37">
        <v>2012</v>
      </c>
      <c r="Q6" s="37">
        <v>2013</v>
      </c>
      <c r="R6" s="37">
        <v>2014</v>
      </c>
      <c r="S6" s="37">
        <v>2015</v>
      </c>
      <c r="T6" s="37">
        <v>2016</v>
      </c>
      <c r="U6" s="37">
        <v>2017</v>
      </c>
      <c r="V6" s="37">
        <v>2018</v>
      </c>
      <c r="W6" s="37">
        <v>2019</v>
      </c>
      <c r="X6" s="37">
        <v>2020</v>
      </c>
    </row>
    <row r="7" spans="2:25" ht="14.15" customHeight="1">
      <c r="B7" s="15" t="s">
        <v>1045</v>
      </c>
      <c r="C7" s="16" t="s">
        <v>29</v>
      </c>
      <c r="D7" s="21">
        <v>366</v>
      </c>
      <c r="E7" s="21">
        <v>351</v>
      </c>
      <c r="F7" s="21">
        <v>369</v>
      </c>
      <c r="G7" s="21">
        <v>471</v>
      </c>
      <c r="H7" s="21">
        <v>510</v>
      </c>
      <c r="I7" s="21">
        <v>528</v>
      </c>
      <c r="J7" s="21">
        <v>528</v>
      </c>
      <c r="K7" s="21">
        <v>531</v>
      </c>
      <c r="L7" s="21">
        <v>609</v>
      </c>
      <c r="M7" s="21">
        <v>630</v>
      </c>
      <c r="N7" s="21">
        <v>687</v>
      </c>
      <c r="O7" s="21">
        <v>648</v>
      </c>
      <c r="P7" s="21">
        <v>624</v>
      </c>
      <c r="Q7" s="21">
        <v>687</v>
      </c>
      <c r="R7" s="21">
        <v>708</v>
      </c>
      <c r="S7" s="21">
        <v>654</v>
      </c>
      <c r="T7" s="21">
        <v>654</v>
      </c>
      <c r="U7" s="21">
        <v>729</v>
      </c>
      <c r="V7" s="21">
        <v>660</v>
      </c>
      <c r="W7" s="21">
        <v>651</v>
      </c>
      <c r="X7" s="21">
        <v>666</v>
      </c>
    </row>
    <row r="8" spans="2:25" ht="14.15" customHeight="1">
      <c r="B8" s="16"/>
      <c r="C8" s="16"/>
      <c r="D8" s="21"/>
      <c r="E8" s="21"/>
      <c r="F8" s="21"/>
      <c r="G8" s="21"/>
      <c r="H8" s="21"/>
      <c r="I8" s="21"/>
      <c r="J8" s="21"/>
      <c r="K8" s="21"/>
      <c r="L8" s="21"/>
      <c r="M8" s="21"/>
      <c r="N8" s="21"/>
      <c r="O8" s="21"/>
      <c r="P8" s="21"/>
      <c r="Q8" s="21"/>
      <c r="R8" s="21"/>
      <c r="S8" s="21"/>
      <c r="T8" s="21"/>
      <c r="U8" s="21"/>
      <c r="V8" s="21"/>
      <c r="W8" s="21"/>
      <c r="X8" s="21"/>
    </row>
    <row r="9" spans="2:25" ht="14.15" customHeight="1">
      <c r="B9" s="15" t="s">
        <v>101</v>
      </c>
      <c r="C9" s="16" t="s">
        <v>29</v>
      </c>
      <c r="D9" s="118">
        <v>366</v>
      </c>
      <c r="E9" s="118">
        <v>351</v>
      </c>
      <c r="F9" s="118">
        <v>369</v>
      </c>
      <c r="G9" s="118">
        <v>450</v>
      </c>
      <c r="H9" s="118">
        <v>510</v>
      </c>
      <c r="I9" s="118">
        <v>525</v>
      </c>
      <c r="J9" s="118">
        <v>528</v>
      </c>
      <c r="K9" s="118">
        <v>528</v>
      </c>
      <c r="L9" s="118">
        <v>609</v>
      </c>
      <c r="M9" s="118">
        <v>633</v>
      </c>
      <c r="N9" s="118">
        <v>687</v>
      </c>
      <c r="O9" s="118">
        <v>645</v>
      </c>
      <c r="P9" s="118">
        <v>624</v>
      </c>
      <c r="Q9" s="118">
        <v>684</v>
      </c>
      <c r="R9" s="118">
        <v>708</v>
      </c>
      <c r="S9" s="118">
        <v>648</v>
      </c>
      <c r="T9" s="118">
        <v>648</v>
      </c>
      <c r="U9" s="118">
        <v>723</v>
      </c>
      <c r="V9" s="118">
        <v>654</v>
      </c>
      <c r="W9" s="118">
        <v>648</v>
      </c>
      <c r="X9" s="118">
        <v>663</v>
      </c>
    </row>
    <row r="10" spans="2:25" ht="14.15" customHeight="1">
      <c r="B10" s="15" t="s">
        <v>102</v>
      </c>
      <c r="C10" s="16" t="s">
        <v>29</v>
      </c>
      <c r="D10" s="148" t="s">
        <v>32</v>
      </c>
      <c r="E10" s="148" t="s">
        <v>32</v>
      </c>
      <c r="F10" s="148" t="s">
        <v>32</v>
      </c>
      <c r="G10" s="148" t="s">
        <v>32</v>
      </c>
      <c r="H10" s="148" t="s">
        <v>32</v>
      </c>
      <c r="I10" s="148" t="s">
        <v>32</v>
      </c>
      <c r="J10" s="148" t="s">
        <v>32</v>
      </c>
      <c r="K10" s="148" t="s">
        <v>32</v>
      </c>
      <c r="L10" s="148" t="s">
        <v>32</v>
      </c>
      <c r="M10" s="148" t="s">
        <v>32</v>
      </c>
      <c r="N10" s="148" t="s">
        <v>32</v>
      </c>
      <c r="O10" s="148" t="s">
        <v>32</v>
      </c>
      <c r="P10" s="148" t="s">
        <v>32</v>
      </c>
      <c r="Q10" s="148" t="s">
        <v>32</v>
      </c>
      <c r="R10" s="148" t="s">
        <v>32</v>
      </c>
      <c r="S10" s="148">
        <v>6</v>
      </c>
      <c r="T10" s="148">
        <v>6</v>
      </c>
      <c r="U10" s="148" t="s">
        <v>32</v>
      </c>
      <c r="V10" s="148">
        <v>9</v>
      </c>
      <c r="W10" s="148" t="s">
        <v>32</v>
      </c>
      <c r="X10" s="148" t="s">
        <v>32</v>
      </c>
    </row>
    <row r="11" spans="2:25" ht="14.15" customHeight="1">
      <c r="B11" s="16"/>
      <c r="C11" s="16"/>
      <c r="D11" s="118"/>
      <c r="E11" s="118"/>
      <c r="F11" s="118"/>
      <c r="G11" s="118"/>
      <c r="H11" s="118"/>
      <c r="I11" s="118"/>
      <c r="J11" s="118"/>
      <c r="K11" s="118"/>
      <c r="L11" s="118"/>
      <c r="M11" s="118"/>
      <c r="N11" s="118"/>
      <c r="O11" s="118"/>
      <c r="P11" s="118"/>
      <c r="Q11" s="118"/>
      <c r="R11" s="118"/>
      <c r="S11" s="118"/>
      <c r="T11" s="118"/>
      <c r="U11" s="118"/>
      <c r="V11" s="118"/>
      <c r="W11" s="118"/>
      <c r="X11" s="118"/>
    </row>
    <row r="12" spans="2:25" ht="14.15" customHeight="1">
      <c r="B12" s="15" t="s">
        <v>1079</v>
      </c>
      <c r="C12" s="16" t="s">
        <v>35</v>
      </c>
      <c r="D12" s="22" t="s">
        <v>27</v>
      </c>
      <c r="E12" s="22" t="s">
        <v>27</v>
      </c>
      <c r="F12" s="22" t="s">
        <v>27</v>
      </c>
      <c r="G12" s="22" t="s">
        <v>27</v>
      </c>
      <c r="H12" s="22" t="s">
        <v>27</v>
      </c>
      <c r="I12" s="22" t="s">
        <v>27</v>
      </c>
      <c r="J12" s="22" t="s">
        <v>27</v>
      </c>
      <c r="K12" s="22" t="s">
        <v>27</v>
      </c>
      <c r="L12" s="22" t="s">
        <v>27</v>
      </c>
      <c r="M12" s="22" t="s">
        <v>27</v>
      </c>
      <c r="N12" s="22" t="s">
        <v>27</v>
      </c>
      <c r="O12" s="22" t="s">
        <v>27</v>
      </c>
      <c r="P12" s="22" t="s">
        <v>27</v>
      </c>
      <c r="Q12" s="22" t="s">
        <v>27</v>
      </c>
      <c r="R12" s="22" t="s">
        <v>27</v>
      </c>
      <c r="S12" s="22" t="s">
        <v>27</v>
      </c>
      <c r="T12" s="22" t="s">
        <v>27</v>
      </c>
      <c r="U12" s="22" t="s">
        <v>27</v>
      </c>
      <c r="V12" s="22" t="s">
        <v>27</v>
      </c>
      <c r="W12" s="22" t="s">
        <v>27</v>
      </c>
      <c r="X12" s="22" t="s">
        <v>27</v>
      </c>
    </row>
    <row r="13" spans="2:25" ht="14.15" customHeight="1">
      <c r="B13" s="40" t="s">
        <v>103</v>
      </c>
      <c r="C13" s="16" t="s">
        <v>29</v>
      </c>
      <c r="D13" s="21">
        <v>81</v>
      </c>
      <c r="E13" s="21">
        <v>90</v>
      </c>
      <c r="F13" s="21">
        <v>75</v>
      </c>
      <c r="G13" s="21">
        <v>96</v>
      </c>
      <c r="H13" s="21">
        <v>93</v>
      </c>
      <c r="I13" s="21">
        <v>90</v>
      </c>
      <c r="J13" s="21">
        <v>84</v>
      </c>
      <c r="K13" s="21">
        <v>96</v>
      </c>
      <c r="L13" s="21">
        <v>111</v>
      </c>
      <c r="M13" s="21">
        <v>117</v>
      </c>
      <c r="N13" s="21">
        <v>117</v>
      </c>
      <c r="O13" s="21">
        <v>144</v>
      </c>
      <c r="P13" s="21">
        <v>168</v>
      </c>
      <c r="Q13" s="21">
        <v>159</v>
      </c>
      <c r="R13" s="21">
        <v>177</v>
      </c>
      <c r="S13" s="21">
        <v>210</v>
      </c>
      <c r="T13" s="21">
        <v>204</v>
      </c>
      <c r="U13" s="21">
        <v>225</v>
      </c>
      <c r="V13" s="21">
        <v>213</v>
      </c>
      <c r="W13" s="21">
        <v>240</v>
      </c>
      <c r="X13" s="21">
        <v>228</v>
      </c>
    </row>
    <row r="14" spans="2:25" ht="14.15" customHeight="1">
      <c r="B14" s="40" t="s">
        <v>104</v>
      </c>
      <c r="C14" s="16" t="s">
        <v>29</v>
      </c>
      <c r="D14" s="21">
        <v>285</v>
      </c>
      <c r="E14" s="21">
        <v>261</v>
      </c>
      <c r="F14" s="21">
        <v>297</v>
      </c>
      <c r="G14" s="21">
        <v>372</v>
      </c>
      <c r="H14" s="21">
        <v>417</v>
      </c>
      <c r="I14" s="21">
        <v>438</v>
      </c>
      <c r="J14" s="21">
        <v>444</v>
      </c>
      <c r="K14" s="21">
        <v>432</v>
      </c>
      <c r="L14" s="21">
        <v>498</v>
      </c>
      <c r="M14" s="21">
        <v>516</v>
      </c>
      <c r="N14" s="21">
        <v>567</v>
      </c>
      <c r="O14" s="21">
        <v>504</v>
      </c>
      <c r="P14" s="21">
        <v>456</v>
      </c>
      <c r="Q14" s="21">
        <v>528</v>
      </c>
      <c r="R14" s="21">
        <v>534</v>
      </c>
      <c r="S14" s="21">
        <v>444</v>
      </c>
      <c r="T14" s="21">
        <v>450</v>
      </c>
      <c r="U14" s="21">
        <v>501</v>
      </c>
      <c r="V14" s="21">
        <v>450</v>
      </c>
      <c r="W14" s="21">
        <v>411</v>
      </c>
      <c r="X14" s="21">
        <v>438</v>
      </c>
    </row>
    <row r="15" spans="2:25" ht="14.15" customHeight="1">
      <c r="B15" s="38"/>
      <c r="C15" s="16"/>
      <c r="D15" s="21"/>
      <c r="E15" s="21"/>
      <c r="F15" s="21"/>
      <c r="G15" s="21"/>
      <c r="H15" s="21"/>
      <c r="I15" s="21"/>
      <c r="J15" s="21"/>
      <c r="K15" s="21"/>
      <c r="L15" s="21"/>
      <c r="M15" s="21"/>
      <c r="N15" s="21"/>
      <c r="O15" s="21"/>
      <c r="P15" s="21"/>
      <c r="Q15" s="21"/>
      <c r="R15" s="21"/>
      <c r="S15" s="21"/>
      <c r="T15" s="21"/>
      <c r="U15" s="21"/>
      <c r="V15" s="21"/>
      <c r="W15" s="21"/>
      <c r="X15" s="21"/>
    </row>
    <row r="16" spans="2:25" ht="14.15" customHeight="1">
      <c r="B16" s="15" t="s">
        <v>82</v>
      </c>
      <c r="C16" s="16" t="s">
        <v>35</v>
      </c>
      <c r="D16" s="22" t="s">
        <v>27</v>
      </c>
      <c r="E16" s="22" t="s">
        <v>27</v>
      </c>
      <c r="F16" s="22" t="s">
        <v>27</v>
      </c>
      <c r="G16" s="22" t="s">
        <v>27</v>
      </c>
      <c r="H16" s="22" t="s">
        <v>27</v>
      </c>
      <c r="I16" s="22" t="s">
        <v>27</v>
      </c>
      <c r="J16" s="22" t="s">
        <v>27</v>
      </c>
      <c r="K16" s="22" t="s">
        <v>27</v>
      </c>
      <c r="L16" s="22" t="s">
        <v>27</v>
      </c>
      <c r="M16" s="22" t="s">
        <v>27</v>
      </c>
      <c r="N16" s="22" t="s">
        <v>27</v>
      </c>
      <c r="O16" s="22" t="s">
        <v>27</v>
      </c>
      <c r="P16" s="22" t="s">
        <v>27</v>
      </c>
      <c r="Q16" s="22" t="s">
        <v>27</v>
      </c>
      <c r="R16" s="22" t="s">
        <v>27</v>
      </c>
      <c r="S16" s="22" t="s">
        <v>27</v>
      </c>
      <c r="T16" s="22" t="s">
        <v>27</v>
      </c>
      <c r="U16" s="22" t="s">
        <v>27</v>
      </c>
      <c r="V16" s="22" t="s">
        <v>27</v>
      </c>
      <c r="W16" s="22" t="s">
        <v>27</v>
      </c>
      <c r="X16" s="22" t="s">
        <v>27</v>
      </c>
    </row>
    <row r="17" spans="2:24" ht="14.15" customHeight="1">
      <c r="B17" s="17" t="s">
        <v>36</v>
      </c>
      <c r="C17" s="16" t="s">
        <v>29</v>
      </c>
      <c r="D17" s="21">
        <v>162</v>
      </c>
      <c r="E17" s="21">
        <v>162</v>
      </c>
      <c r="F17" s="21">
        <v>171</v>
      </c>
      <c r="G17" s="21">
        <v>198</v>
      </c>
      <c r="H17" s="21">
        <v>258</v>
      </c>
      <c r="I17" s="21">
        <v>264</v>
      </c>
      <c r="J17" s="21">
        <v>279</v>
      </c>
      <c r="K17" s="21">
        <v>258</v>
      </c>
      <c r="L17" s="21">
        <v>309</v>
      </c>
      <c r="M17" s="21">
        <v>330</v>
      </c>
      <c r="N17" s="21">
        <v>381</v>
      </c>
      <c r="O17" s="21">
        <v>345</v>
      </c>
      <c r="P17" s="21">
        <v>336</v>
      </c>
      <c r="Q17" s="21">
        <v>372</v>
      </c>
      <c r="R17" s="21">
        <v>402</v>
      </c>
      <c r="S17" s="21">
        <v>369</v>
      </c>
      <c r="T17" s="21">
        <v>363</v>
      </c>
      <c r="U17" s="21">
        <v>408</v>
      </c>
      <c r="V17" s="21">
        <v>381</v>
      </c>
      <c r="W17" s="21">
        <v>369</v>
      </c>
      <c r="X17" s="21">
        <v>381</v>
      </c>
    </row>
    <row r="18" spans="2:24" ht="14.15" customHeight="1">
      <c r="B18" s="17" t="s">
        <v>37</v>
      </c>
      <c r="C18" s="16" t="s">
        <v>29</v>
      </c>
      <c r="D18" s="21">
        <v>204</v>
      </c>
      <c r="E18" s="21">
        <v>192</v>
      </c>
      <c r="F18" s="21">
        <v>198</v>
      </c>
      <c r="G18" s="21">
        <v>270</v>
      </c>
      <c r="H18" s="21">
        <v>249</v>
      </c>
      <c r="I18" s="21">
        <v>264</v>
      </c>
      <c r="J18" s="21">
        <v>249</v>
      </c>
      <c r="K18" s="21">
        <v>273</v>
      </c>
      <c r="L18" s="21">
        <v>300</v>
      </c>
      <c r="M18" s="21">
        <v>303</v>
      </c>
      <c r="N18" s="21">
        <v>309</v>
      </c>
      <c r="O18" s="21">
        <v>306</v>
      </c>
      <c r="P18" s="21">
        <v>291</v>
      </c>
      <c r="Q18" s="21">
        <v>315</v>
      </c>
      <c r="R18" s="21">
        <v>309</v>
      </c>
      <c r="S18" s="21">
        <v>288</v>
      </c>
      <c r="T18" s="21">
        <v>291</v>
      </c>
      <c r="U18" s="21">
        <v>324</v>
      </c>
      <c r="V18" s="21">
        <v>282</v>
      </c>
      <c r="W18" s="21">
        <v>282</v>
      </c>
      <c r="X18" s="21">
        <v>285</v>
      </c>
    </row>
    <row r="19" spans="2:24" ht="14.15" customHeight="1">
      <c r="B19" s="17"/>
      <c r="C19" s="16"/>
      <c r="D19" s="21"/>
      <c r="E19" s="21"/>
      <c r="F19" s="21"/>
      <c r="G19" s="21"/>
      <c r="H19" s="21"/>
      <c r="I19" s="21"/>
      <c r="J19" s="21"/>
      <c r="K19" s="21"/>
      <c r="L19" s="21"/>
      <c r="M19" s="21"/>
      <c r="N19" s="21"/>
      <c r="O19" s="21"/>
      <c r="P19" s="21"/>
      <c r="Q19" s="21"/>
      <c r="R19" s="21"/>
      <c r="S19" s="21"/>
      <c r="T19" s="21"/>
      <c r="U19" s="21"/>
      <c r="V19" s="21"/>
      <c r="W19" s="21"/>
      <c r="X19" s="21"/>
    </row>
    <row r="20" spans="2:24" ht="14.15" customHeight="1">
      <c r="B20" s="15" t="s">
        <v>38</v>
      </c>
      <c r="C20" s="16"/>
      <c r="D20" s="21"/>
      <c r="E20" s="21"/>
      <c r="F20" s="21"/>
      <c r="G20" s="21"/>
      <c r="H20" s="21"/>
      <c r="I20" s="21"/>
      <c r="J20" s="21"/>
      <c r="K20" s="21"/>
      <c r="L20" s="21"/>
      <c r="M20" s="21"/>
      <c r="N20" s="21"/>
      <c r="O20" s="21"/>
      <c r="P20" s="21"/>
      <c r="Q20" s="21"/>
      <c r="R20" s="21"/>
      <c r="S20" s="21"/>
      <c r="T20" s="21"/>
      <c r="U20" s="21"/>
      <c r="V20" s="21"/>
      <c r="W20" s="21"/>
      <c r="X20" s="21"/>
    </row>
    <row r="21" spans="2:24" ht="14.15" customHeight="1">
      <c r="B21" s="17" t="s">
        <v>39</v>
      </c>
      <c r="C21" s="16" t="s">
        <v>29</v>
      </c>
      <c r="D21" s="39">
        <v>15</v>
      </c>
      <c r="E21" s="39">
        <v>18</v>
      </c>
      <c r="F21" s="39">
        <v>18</v>
      </c>
      <c r="G21" s="39">
        <v>30</v>
      </c>
      <c r="H21" s="39">
        <v>36</v>
      </c>
      <c r="I21" s="39">
        <v>24</v>
      </c>
      <c r="J21" s="39">
        <v>30</v>
      </c>
      <c r="K21" s="39">
        <v>30</v>
      </c>
      <c r="L21" s="39">
        <v>36</v>
      </c>
      <c r="M21" s="39">
        <v>33</v>
      </c>
      <c r="N21" s="39">
        <v>48</v>
      </c>
      <c r="O21" s="39">
        <v>45</v>
      </c>
      <c r="P21" s="39">
        <v>39</v>
      </c>
      <c r="Q21" s="39">
        <v>66</v>
      </c>
      <c r="R21" s="39">
        <v>60</v>
      </c>
      <c r="S21" s="39">
        <v>66</v>
      </c>
      <c r="T21" s="39">
        <v>45</v>
      </c>
      <c r="U21" s="39">
        <v>45</v>
      </c>
      <c r="V21" s="39">
        <v>69</v>
      </c>
      <c r="W21" s="39">
        <v>51</v>
      </c>
      <c r="X21" s="39">
        <v>63</v>
      </c>
    </row>
    <row r="22" spans="2:24" ht="14.15" customHeight="1">
      <c r="B22" s="17" t="s">
        <v>95</v>
      </c>
      <c r="C22" s="16" t="s">
        <v>29</v>
      </c>
      <c r="D22" s="39">
        <v>3</v>
      </c>
      <c r="E22" s="39">
        <v>0</v>
      </c>
      <c r="F22" s="39">
        <v>0</v>
      </c>
      <c r="G22" s="39">
        <v>6</v>
      </c>
      <c r="H22" s="39">
        <v>6</v>
      </c>
      <c r="I22" s="39">
        <v>3</v>
      </c>
      <c r="J22" s="39">
        <v>6</v>
      </c>
      <c r="K22" s="39">
        <v>12</v>
      </c>
      <c r="L22" s="39">
        <v>9</v>
      </c>
      <c r="M22" s="39">
        <v>18</v>
      </c>
      <c r="N22" s="39">
        <v>9</v>
      </c>
      <c r="O22" s="39">
        <v>21</v>
      </c>
      <c r="P22" s="39">
        <v>18</v>
      </c>
      <c r="Q22" s="39">
        <v>21</v>
      </c>
      <c r="R22" s="39">
        <v>15</v>
      </c>
      <c r="S22" s="39">
        <v>18</v>
      </c>
      <c r="T22" s="39">
        <v>27</v>
      </c>
      <c r="U22" s="39">
        <v>21</v>
      </c>
      <c r="V22" s="39">
        <v>24</v>
      </c>
      <c r="W22" s="39">
        <v>12</v>
      </c>
      <c r="X22" s="39">
        <v>18</v>
      </c>
    </row>
    <row r="23" spans="2:24" ht="14.15" customHeight="1">
      <c r="B23" s="17" t="s">
        <v>41</v>
      </c>
      <c r="C23" s="16" t="s">
        <v>29</v>
      </c>
      <c r="D23" s="39">
        <v>39</v>
      </c>
      <c r="E23" s="39">
        <v>33</v>
      </c>
      <c r="F23" s="39">
        <v>57</v>
      </c>
      <c r="G23" s="39">
        <v>60</v>
      </c>
      <c r="H23" s="39">
        <v>63</v>
      </c>
      <c r="I23" s="39">
        <v>72</v>
      </c>
      <c r="J23" s="39">
        <v>84</v>
      </c>
      <c r="K23" s="39">
        <v>81</v>
      </c>
      <c r="L23" s="39">
        <v>102</v>
      </c>
      <c r="M23" s="39">
        <v>120</v>
      </c>
      <c r="N23" s="39">
        <v>117</v>
      </c>
      <c r="O23" s="39">
        <v>99</v>
      </c>
      <c r="P23" s="39">
        <v>96</v>
      </c>
      <c r="Q23" s="39">
        <v>102</v>
      </c>
      <c r="R23" s="39">
        <v>99</v>
      </c>
      <c r="S23" s="39">
        <v>99</v>
      </c>
      <c r="T23" s="39">
        <v>87</v>
      </c>
      <c r="U23" s="39">
        <v>102</v>
      </c>
      <c r="V23" s="39">
        <v>93</v>
      </c>
      <c r="W23" s="39">
        <v>81</v>
      </c>
      <c r="X23" s="39">
        <v>90</v>
      </c>
    </row>
    <row r="24" spans="2:24" ht="14.15" customHeight="1">
      <c r="B24" s="17" t="s">
        <v>42</v>
      </c>
      <c r="C24" s="16" t="s">
        <v>29</v>
      </c>
      <c r="D24" s="39">
        <v>276</v>
      </c>
      <c r="E24" s="39">
        <v>279</v>
      </c>
      <c r="F24" s="39">
        <v>276</v>
      </c>
      <c r="G24" s="39">
        <v>369</v>
      </c>
      <c r="H24" s="39">
        <v>390</v>
      </c>
      <c r="I24" s="39">
        <v>411</v>
      </c>
      <c r="J24" s="39">
        <v>387</v>
      </c>
      <c r="K24" s="39">
        <v>393</v>
      </c>
      <c r="L24" s="39">
        <v>441</v>
      </c>
      <c r="M24" s="39">
        <v>462</v>
      </c>
      <c r="N24" s="39">
        <v>504</v>
      </c>
      <c r="O24" s="39">
        <v>471</v>
      </c>
      <c r="P24" s="39">
        <v>477</v>
      </c>
      <c r="Q24" s="39">
        <v>507</v>
      </c>
      <c r="R24" s="39">
        <v>552</v>
      </c>
      <c r="S24" s="39">
        <v>489</v>
      </c>
      <c r="T24" s="39">
        <v>498</v>
      </c>
      <c r="U24" s="39">
        <v>555</v>
      </c>
      <c r="V24" s="39">
        <v>507</v>
      </c>
      <c r="W24" s="39">
        <v>513</v>
      </c>
      <c r="X24" s="39">
        <v>510</v>
      </c>
    </row>
    <row r="25" spans="2:24" ht="14.15" customHeight="1">
      <c r="B25" s="17" t="s">
        <v>43</v>
      </c>
      <c r="C25" s="16" t="s">
        <v>29</v>
      </c>
      <c r="D25" s="39">
        <v>0</v>
      </c>
      <c r="E25" s="39">
        <v>0</v>
      </c>
      <c r="F25" s="39">
        <v>0</v>
      </c>
      <c r="G25" s="39">
        <v>0</v>
      </c>
      <c r="H25" s="39">
        <v>0</v>
      </c>
      <c r="I25" s="39">
        <v>0</v>
      </c>
      <c r="J25" s="39">
        <v>0</v>
      </c>
      <c r="K25" s="39">
        <v>0</v>
      </c>
      <c r="L25" s="39">
        <v>0</v>
      </c>
      <c r="M25" s="39">
        <v>3</v>
      </c>
      <c r="N25" s="39">
        <v>6</v>
      </c>
      <c r="O25" s="39">
        <v>6</v>
      </c>
      <c r="P25" s="39">
        <v>0</v>
      </c>
      <c r="Q25" s="39">
        <v>15</v>
      </c>
      <c r="R25" s="39">
        <v>9</v>
      </c>
      <c r="S25" s="39">
        <v>15</v>
      </c>
      <c r="T25" s="39">
        <v>15</v>
      </c>
      <c r="U25" s="39">
        <v>18</v>
      </c>
      <c r="V25" s="39">
        <v>21</v>
      </c>
      <c r="W25" s="39">
        <v>15</v>
      </c>
      <c r="X25" s="39">
        <v>21</v>
      </c>
    </row>
    <row r="26" spans="2:24" ht="14.15" customHeight="1">
      <c r="B26" s="17"/>
      <c r="C26" s="16"/>
      <c r="D26" s="39"/>
      <c r="E26" s="39"/>
      <c r="F26" s="39"/>
      <c r="G26" s="39"/>
      <c r="H26" s="39"/>
      <c r="I26" s="39"/>
      <c r="J26" s="39"/>
      <c r="K26" s="39"/>
      <c r="L26" s="39"/>
      <c r="M26" s="39"/>
      <c r="N26" s="39"/>
      <c r="O26" s="39"/>
      <c r="P26" s="39"/>
      <c r="Q26" s="39"/>
      <c r="R26" s="39"/>
      <c r="S26" s="39"/>
      <c r="T26" s="39"/>
      <c r="U26" s="39"/>
      <c r="V26" s="39"/>
      <c r="W26" s="39"/>
      <c r="X26" s="39"/>
    </row>
    <row r="27" spans="2:24" ht="14.15" customHeight="1">
      <c r="B27" s="15" t="s">
        <v>1013</v>
      </c>
      <c r="C27" s="16" t="s">
        <v>35</v>
      </c>
      <c r="D27" s="22" t="s">
        <v>27</v>
      </c>
      <c r="E27" s="22" t="s">
        <v>27</v>
      </c>
      <c r="F27" s="22" t="s">
        <v>27</v>
      </c>
      <c r="G27" s="22" t="s">
        <v>27</v>
      </c>
      <c r="H27" s="22" t="s">
        <v>27</v>
      </c>
      <c r="I27" s="22" t="s">
        <v>27</v>
      </c>
      <c r="J27" s="22" t="s">
        <v>27</v>
      </c>
      <c r="K27" s="22" t="s">
        <v>27</v>
      </c>
      <c r="L27" s="22" t="s">
        <v>27</v>
      </c>
      <c r="M27" s="22" t="s">
        <v>27</v>
      </c>
      <c r="N27" s="22" t="s">
        <v>27</v>
      </c>
      <c r="O27" s="22" t="s">
        <v>27</v>
      </c>
      <c r="P27" s="22" t="s">
        <v>27</v>
      </c>
      <c r="Q27" s="22" t="s">
        <v>27</v>
      </c>
      <c r="R27" s="22" t="s">
        <v>27</v>
      </c>
      <c r="S27" s="22" t="s">
        <v>27</v>
      </c>
      <c r="T27" s="22" t="s">
        <v>27</v>
      </c>
      <c r="U27" s="22" t="s">
        <v>27</v>
      </c>
      <c r="V27" s="22" t="s">
        <v>27</v>
      </c>
      <c r="W27" s="22" t="s">
        <v>27</v>
      </c>
      <c r="X27" s="22" t="s">
        <v>27</v>
      </c>
    </row>
    <row r="28" spans="2:24" ht="14.15" customHeight="1">
      <c r="B28" s="17" t="s">
        <v>1014</v>
      </c>
      <c r="C28" s="16" t="s">
        <v>29</v>
      </c>
      <c r="D28" s="21">
        <v>105</v>
      </c>
      <c r="E28" s="21">
        <v>93</v>
      </c>
      <c r="F28" s="21">
        <v>93</v>
      </c>
      <c r="G28" s="21">
        <v>108</v>
      </c>
      <c r="H28" s="21">
        <v>105</v>
      </c>
      <c r="I28" s="21">
        <v>132</v>
      </c>
      <c r="J28" s="21">
        <v>114</v>
      </c>
      <c r="K28" s="21">
        <v>138</v>
      </c>
      <c r="L28" s="21">
        <v>129</v>
      </c>
      <c r="M28" s="21">
        <v>159</v>
      </c>
      <c r="N28" s="21">
        <v>153</v>
      </c>
      <c r="O28" s="21">
        <v>135</v>
      </c>
      <c r="P28" s="21">
        <v>153</v>
      </c>
      <c r="Q28" s="21">
        <v>174</v>
      </c>
      <c r="R28" s="21">
        <v>174</v>
      </c>
      <c r="S28" s="21">
        <v>183</v>
      </c>
      <c r="T28" s="21">
        <v>159</v>
      </c>
      <c r="U28" s="21">
        <v>192</v>
      </c>
      <c r="V28" s="21">
        <v>159</v>
      </c>
      <c r="W28" s="21">
        <v>174</v>
      </c>
      <c r="X28" s="21">
        <v>174</v>
      </c>
    </row>
    <row r="29" spans="2:24" ht="14.15" customHeight="1">
      <c r="B29" s="17" t="s">
        <v>1015</v>
      </c>
      <c r="C29" s="16" t="s">
        <v>29</v>
      </c>
      <c r="D29" s="21">
        <v>75</v>
      </c>
      <c r="E29" s="21">
        <v>75</v>
      </c>
      <c r="F29" s="21">
        <v>72</v>
      </c>
      <c r="G29" s="21">
        <v>102</v>
      </c>
      <c r="H29" s="21">
        <v>126</v>
      </c>
      <c r="I29" s="21">
        <v>114</v>
      </c>
      <c r="J29" s="21">
        <v>117</v>
      </c>
      <c r="K29" s="21">
        <v>114</v>
      </c>
      <c r="L29" s="21">
        <v>150</v>
      </c>
      <c r="M29" s="21">
        <v>141</v>
      </c>
      <c r="N29" s="21">
        <v>141</v>
      </c>
      <c r="O29" s="21">
        <v>138</v>
      </c>
      <c r="P29" s="21">
        <v>141</v>
      </c>
      <c r="Q29" s="21">
        <v>141</v>
      </c>
      <c r="R29" s="21">
        <v>171</v>
      </c>
      <c r="S29" s="21">
        <v>141</v>
      </c>
      <c r="T29" s="21">
        <v>153</v>
      </c>
      <c r="U29" s="21">
        <v>156</v>
      </c>
      <c r="V29" s="21">
        <v>150</v>
      </c>
      <c r="W29" s="21">
        <v>141</v>
      </c>
      <c r="X29" s="21">
        <v>165</v>
      </c>
    </row>
    <row r="30" spans="2:24" ht="14.15" customHeight="1">
      <c r="B30" s="17" t="s">
        <v>1016</v>
      </c>
      <c r="C30" s="16" t="s">
        <v>29</v>
      </c>
      <c r="D30" s="21">
        <v>72</v>
      </c>
      <c r="E30" s="21">
        <v>45</v>
      </c>
      <c r="F30" s="21">
        <v>60</v>
      </c>
      <c r="G30" s="21">
        <v>78</v>
      </c>
      <c r="H30" s="21">
        <v>84</v>
      </c>
      <c r="I30" s="21">
        <v>63</v>
      </c>
      <c r="J30" s="21">
        <v>78</v>
      </c>
      <c r="K30" s="21">
        <v>63</v>
      </c>
      <c r="L30" s="21">
        <v>93</v>
      </c>
      <c r="M30" s="21">
        <v>102</v>
      </c>
      <c r="N30" s="21">
        <v>108</v>
      </c>
      <c r="O30" s="21">
        <v>102</v>
      </c>
      <c r="P30" s="21">
        <v>90</v>
      </c>
      <c r="Q30" s="21">
        <v>90</v>
      </c>
      <c r="R30" s="21">
        <v>84</v>
      </c>
      <c r="S30" s="21">
        <v>87</v>
      </c>
      <c r="T30" s="21">
        <v>66</v>
      </c>
      <c r="U30" s="21">
        <v>102</v>
      </c>
      <c r="V30" s="21">
        <v>84</v>
      </c>
      <c r="W30" s="21">
        <v>87</v>
      </c>
      <c r="X30" s="21">
        <v>75</v>
      </c>
    </row>
    <row r="31" spans="2:24" ht="14.15" customHeight="1">
      <c r="B31" s="17" t="s">
        <v>1017</v>
      </c>
      <c r="C31" s="16" t="s">
        <v>29</v>
      </c>
      <c r="D31" s="21">
        <v>84</v>
      </c>
      <c r="E31" s="21">
        <v>84</v>
      </c>
      <c r="F31" s="21">
        <v>93</v>
      </c>
      <c r="G31" s="21">
        <v>117</v>
      </c>
      <c r="H31" s="21">
        <v>126</v>
      </c>
      <c r="I31" s="21">
        <v>126</v>
      </c>
      <c r="J31" s="21">
        <v>129</v>
      </c>
      <c r="K31" s="21">
        <v>117</v>
      </c>
      <c r="L31" s="21">
        <v>135</v>
      </c>
      <c r="M31" s="21">
        <v>132</v>
      </c>
      <c r="N31" s="21">
        <v>162</v>
      </c>
      <c r="O31" s="21">
        <v>162</v>
      </c>
      <c r="P31" s="21">
        <v>126</v>
      </c>
      <c r="Q31" s="21">
        <v>156</v>
      </c>
      <c r="R31" s="21">
        <v>147</v>
      </c>
      <c r="S31" s="21">
        <v>120</v>
      </c>
      <c r="T31" s="21">
        <v>138</v>
      </c>
      <c r="U31" s="21">
        <v>141</v>
      </c>
      <c r="V31" s="21">
        <v>144</v>
      </c>
      <c r="W31" s="21">
        <v>114</v>
      </c>
      <c r="X31" s="21">
        <v>126</v>
      </c>
    </row>
    <row r="32" spans="2:24" ht="14.15" customHeight="1">
      <c r="B32" s="17" t="s">
        <v>44</v>
      </c>
      <c r="C32" s="16" t="s">
        <v>29</v>
      </c>
      <c r="D32" s="21">
        <v>27</v>
      </c>
      <c r="E32" s="21">
        <v>51</v>
      </c>
      <c r="F32" s="21">
        <v>54</v>
      </c>
      <c r="G32" s="21">
        <v>54</v>
      </c>
      <c r="H32" s="21">
        <v>69</v>
      </c>
      <c r="I32" s="21">
        <v>87</v>
      </c>
      <c r="J32" s="21">
        <v>87</v>
      </c>
      <c r="K32" s="21">
        <v>96</v>
      </c>
      <c r="L32" s="21">
        <v>102</v>
      </c>
      <c r="M32" s="21">
        <v>99</v>
      </c>
      <c r="N32" s="21">
        <v>123</v>
      </c>
      <c r="O32" s="21">
        <v>114</v>
      </c>
      <c r="P32" s="21">
        <v>117</v>
      </c>
      <c r="Q32" s="21">
        <v>126</v>
      </c>
      <c r="R32" s="21">
        <v>138</v>
      </c>
      <c r="S32" s="21">
        <v>123</v>
      </c>
      <c r="T32" s="21">
        <v>138</v>
      </c>
      <c r="U32" s="21">
        <v>138</v>
      </c>
      <c r="V32" s="21">
        <v>123</v>
      </c>
      <c r="W32" s="21">
        <v>138</v>
      </c>
      <c r="X32" s="21">
        <v>123</v>
      </c>
    </row>
    <row r="33" spans="2:24" ht="14.15" customHeight="1"/>
    <row r="34" spans="2:24" ht="14.15" customHeight="1">
      <c r="B34" s="15" t="s">
        <v>105</v>
      </c>
      <c r="C34" s="16" t="s">
        <v>35</v>
      </c>
      <c r="D34" s="22" t="s">
        <v>27</v>
      </c>
      <c r="E34" s="22" t="s">
        <v>27</v>
      </c>
      <c r="F34" s="22" t="s">
        <v>27</v>
      </c>
      <c r="G34" s="22" t="s">
        <v>27</v>
      </c>
      <c r="H34" s="22" t="s">
        <v>27</v>
      </c>
      <c r="I34" s="22" t="s">
        <v>27</v>
      </c>
      <c r="J34" s="22" t="s">
        <v>27</v>
      </c>
      <c r="K34" s="22" t="s">
        <v>27</v>
      </c>
      <c r="L34" s="22" t="s">
        <v>27</v>
      </c>
      <c r="M34" s="22" t="s">
        <v>27</v>
      </c>
      <c r="N34" s="22" t="s">
        <v>27</v>
      </c>
      <c r="O34" s="22" t="s">
        <v>27</v>
      </c>
      <c r="P34" s="22" t="s">
        <v>27</v>
      </c>
      <c r="Q34" s="22" t="s">
        <v>27</v>
      </c>
      <c r="R34" s="22" t="s">
        <v>27</v>
      </c>
      <c r="S34" s="22" t="s">
        <v>27</v>
      </c>
      <c r="T34" s="22" t="s">
        <v>27</v>
      </c>
      <c r="U34" s="22" t="s">
        <v>27</v>
      </c>
      <c r="V34" s="22" t="s">
        <v>27</v>
      </c>
      <c r="W34" s="22" t="s">
        <v>27</v>
      </c>
      <c r="X34" s="22" t="s">
        <v>27</v>
      </c>
    </row>
    <row r="35" spans="2:24" ht="14.15" customHeight="1">
      <c r="B35" s="17" t="s">
        <v>56</v>
      </c>
      <c r="C35" s="16" t="s">
        <v>29</v>
      </c>
      <c r="D35" s="21">
        <v>30</v>
      </c>
      <c r="E35" s="21">
        <v>33</v>
      </c>
      <c r="F35" s="21">
        <v>36</v>
      </c>
      <c r="G35" s="21">
        <v>51</v>
      </c>
      <c r="H35" s="21">
        <v>66</v>
      </c>
      <c r="I35" s="21">
        <v>42</v>
      </c>
      <c r="J35" s="21">
        <v>69</v>
      </c>
      <c r="K35" s="21">
        <v>69</v>
      </c>
      <c r="L35" s="21">
        <v>63</v>
      </c>
      <c r="M35" s="21">
        <v>57</v>
      </c>
      <c r="N35" s="21">
        <v>81</v>
      </c>
      <c r="O35" s="21">
        <v>75</v>
      </c>
      <c r="P35" s="21">
        <v>84</v>
      </c>
      <c r="Q35" s="21">
        <v>93</v>
      </c>
      <c r="R35" s="21">
        <v>72</v>
      </c>
      <c r="S35" s="21">
        <v>69</v>
      </c>
      <c r="T35" s="21">
        <v>66</v>
      </c>
      <c r="U35" s="21">
        <v>81</v>
      </c>
      <c r="V35" s="21">
        <v>72</v>
      </c>
      <c r="W35" s="21">
        <v>72</v>
      </c>
      <c r="X35" s="21">
        <v>69</v>
      </c>
    </row>
    <row r="36" spans="2:24" ht="14.15" customHeight="1">
      <c r="B36" s="17" t="s">
        <v>57</v>
      </c>
      <c r="C36" s="16" t="s">
        <v>29</v>
      </c>
      <c r="D36" s="21">
        <v>42</v>
      </c>
      <c r="E36" s="21">
        <v>30</v>
      </c>
      <c r="F36" s="21">
        <v>36</v>
      </c>
      <c r="G36" s="21">
        <v>45</v>
      </c>
      <c r="H36" s="21">
        <v>48</v>
      </c>
      <c r="I36" s="21">
        <v>51</v>
      </c>
      <c r="J36" s="21">
        <v>51</v>
      </c>
      <c r="K36" s="21">
        <v>75</v>
      </c>
      <c r="L36" s="21">
        <v>75</v>
      </c>
      <c r="M36" s="21">
        <v>69</v>
      </c>
      <c r="N36" s="21">
        <v>66</v>
      </c>
      <c r="O36" s="21">
        <v>51</v>
      </c>
      <c r="P36" s="21">
        <v>69</v>
      </c>
      <c r="Q36" s="21">
        <v>57</v>
      </c>
      <c r="R36" s="21">
        <v>60</v>
      </c>
      <c r="S36" s="21">
        <v>81</v>
      </c>
      <c r="T36" s="21">
        <v>51</v>
      </c>
      <c r="U36" s="21">
        <v>69</v>
      </c>
      <c r="V36" s="21">
        <v>48</v>
      </c>
      <c r="W36" s="21">
        <v>72</v>
      </c>
      <c r="X36" s="21">
        <v>54</v>
      </c>
    </row>
    <row r="37" spans="2:24" ht="14.15" customHeight="1">
      <c r="B37" s="17" t="s">
        <v>58</v>
      </c>
      <c r="C37" s="16" t="s">
        <v>29</v>
      </c>
      <c r="D37" s="21">
        <v>126</v>
      </c>
      <c r="E37" s="21">
        <v>114</v>
      </c>
      <c r="F37" s="21">
        <v>117</v>
      </c>
      <c r="G37" s="21">
        <v>126</v>
      </c>
      <c r="H37" s="21">
        <v>156</v>
      </c>
      <c r="I37" s="21">
        <v>153</v>
      </c>
      <c r="J37" s="21">
        <v>153</v>
      </c>
      <c r="K37" s="21">
        <v>153</v>
      </c>
      <c r="L37" s="21">
        <v>183</v>
      </c>
      <c r="M37" s="21">
        <v>183</v>
      </c>
      <c r="N37" s="21">
        <v>189</v>
      </c>
      <c r="O37" s="21">
        <v>171</v>
      </c>
      <c r="P37" s="21">
        <v>180</v>
      </c>
      <c r="Q37" s="21">
        <v>189</v>
      </c>
      <c r="R37" s="21">
        <v>198</v>
      </c>
      <c r="S37" s="21">
        <v>177</v>
      </c>
      <c r="T37" s="21">
        <v>189</v>
      </c>
      <c r="U37" s="21">
        <v>204</v>
      </c>
      <c r="V37" s="21">
        <v>207</v>
      </c>
      <c r="W37" s="21">
        <v>183</v>
      </c>
      <c r="X37" s="21">
        <v>192</v>
      </c>
    </row>
    <row r="38" spans="2:24" ht="14.15" customHeight="1">
      <c r="B38" s="17" t="s">
        <v>59</v>
      </c>
      <c r="C38" s="16" t="s">
        <v>29</v>
      </c>
      <c r="D38" s="21">
        <v>66</v>
      </c>
      <c r="E38" s="21">
        <v>75</v>
      </c>
      <c r="F38" s="21">
        <v>66</v>
      </c>
      <c r="G38" s="21">
        <v>81</v>
      </c>
      <c r="H38" s="21">
        <v>81</v>
      </c>
      <c r="I38" s="21">
        <v>93</v>
      </c>
      <c r="J38" s="21">
        <v>69</v>
      </c>
      <c r="K38" s="21">
        <v>75</v>
      </c>
      <c r="L38" s="21">
        <v>99</v>
      </c>
      <c r="M38" s="21">
        <v>102</v>
      </c>
      <c r="N38" s="21">
        <v>78</v>
      </c>
      <c r="O38" s="21">
        <v>63</v>
      </c>
      <c r="P38" s="21">
        <v>75</v>
      </c>
      <c r="Q38" s="21">
        <v>84</v>
      </c>
      <c r="R38" s="21">
        <v>66</v>
      </c>
      <c r="S38" s="21">
        <v>81</v>
      </c>
      <c r="T38" s="21">
        <v>72</v>
      </c>
      <c r="U38" s="21">
        <v>81</v>
      </c>
      <c r="V38" s="21">
        <v>66</v>
      </c>
      <c r="W38" s="21">
        <v>78</v>
      </c>
      <c r="X38" s="21">
        <v>69</v>
      </c>
    </row>
    <row r="39" spans="2:24">
      <c r="B39" s="17" t="s">
        <v>60</v>
      </c>
      <c r="C39" s="16" t="s">
        <v>29</v>
      </c>
      <c r="D39" s="21">
        <v>105</v>
      </c>
      <c r="E39" s="21">
        <v>96</v>
      </c>
      <c r="F39" s="21">
        <v>117</v>
      </c>
      <c r="G39" s="21">
        <v>147</v>
      </c>
      <c r="H39" s="21">
        <v>147</v>
      </c>
      <c r="I39" s="21">
        <v>174</v>
      </c>
      <c r="J39" s="21">
        <v>165</v>
      </c>
      <c r="K39" s="21">
        <v>135</v>
      </c>
      <c r="L39" s="21">
        <v>165</v>
      </c>
      <c r="M39" s="21">
        <v>186</v>
      </c>
      <c r="N39" s="21">
        <v>228</v>
      </c>
      <c r="O39" s="21">
        <v>231</v>
      </c>
      <c r="P39" s="21">
        <v>156</v>
      </c>
      <c r="Q39" s="21">
        <v>192</v>
      </c>
      <c r="R39" s="21">
        <v>246</v>
      </c>
      <c r="S39" s="21">
        <v>168</v>
      </c>
      <c r="T39" s="21">
        <v>210</v>
      </c>
      <c r="U39" s="21">
        <v>207</v>
      </c>
      <c r="V39" s="21">
        <v>162</v>
      </c>
      <c r="W39" s="21">
        <v>177</v>
      </c>
      <c r="X39" s="21">
        <v>183</v>
      </c>
    </row>
    <row r="40" spans="2:24" ht="14.15" customHeight="1">
      <c r="B40" s="17" t="s">
        <v>61</v>
      </c>
      <c r="C40" s="16" t="s">
        <v>29</v>
      </c>
      <c r="D40" s="39">
        <v>0</v>
      </c>
      <c r="E40" s="39">
        <v>0</v>
      </c>
      <c r="F40" s="39">
        <v>0</v>
      </c>
      <c r="G40" s="21">
        <v>24</v>
      </c>
      <c r="H40" s="21">
        <v>0</v>
      </c>
      <c r="I40" s="21">
        <v>15</v>
      </c>
      <c r="J40" s="21">
        <v>21</v>
      </c>
      <c r="K40" s="21">
        <v>24</v>
      </c>
      <c r="L40" s="21">
        <v>27</v>
      </c>
      <c r="M40" s="21">
        <v>39</v>
      </c>
      <c r="N40" s="21">
        <v>42</v>
      </c>
      <c r="O40" s="21">
        <v>54</v>
      </c>
      <c r="P40" s="21">
        <v>60</v>
      </c>
      <c r="Q40" s="21">
        <v>72</v>
      </c>
      <c r="R40" s="21">
        <v>66</v>
      </c>
      <c r="S40" s="21">
        <v>81</v>
      </c>
      <c r="T40" s="21">
        <v>69</v>
      </c>
      <c r="U40" s="21">
        <v>90</v>
      </c>
      <c r="V40" s="21">
        <v>108</v>
      </c>
      <c r="W40" s="21">
        <v>69</v>
      </c>
      <c r="X40" s="21">
        <v>96</v>
      </c>
    </row>
    <row r="41" spans="2:24" ht="16" customHeight="1">
      <c r="B41" s="41" t="s">
        <v>35</v>
      </c>
    </row>
    <row r="42" spans="2:24" ht="14.15" customHeight="1">
      <c r="B42" s="248"/>
      <c r="C42" s="248"/>
      <c r="D42" s="259" t="s">
        <v>1078</v>
      </c>
      <c r="E42" s="259"/>
      <c r="F42" s="259"/>
      <c r="G42" s="259"/>
      <c r="H42" s="259"/>
      <c r="I42" s="259"/>
      <c r="J42" s="259"/>
      <c r="K42" s="259"/>
      <c r="L42" s="259"/>
      <c r="M42" s="259"/>
      <c r="N42" s="259"/>
      <c r="O42" s="259"/>
      <c r="P42" s="259"/>
      <c r="Q42" s="259"/>
      <c r="R42" s="259"/>
      <c r="S42" s="259"/>
      <c r="T42" s="259"/>
      <c r="U42" s="259"/>
      <c r="V42" s="259"/>
      <c r="W42" s="259"/>
      <c r="X42" s="259"/>
    </row>
    <row r="43" spans="2:24" ht="14.15" customHeight="1">
      <c r="B43" s="248"/>
      <c r="C43" s="248"/>
      <c r="D43" s="37">
        <v>2000</v>
      </c>
      <c r="E43" s="37">
        <v>2001</v>
      </c>
      <c r="F43" s="37">
        <v>2002</v>
      </c>
      <c r="G43" s="37">
        <v>2003</v>
      </c>
      <c r="H43" s="37">
        <v>2004</v>
      </c>
      <c r="I43" s="37">
        <v>2005</v>
      </c>
      <c r="J43" s="37">
        <v>2006</v>
      </c>
      <c r="K43" s="37">
        <v>2007</v>
      </c>
      <c r="L43" s="37">
        <v>2008</v>
      </c>
      <c r="M43" s="37">
        <v>2009</v>
      </c>
      <c r="N43" s="37">
        <v>2010</v>
      </c>
      <c r="O43" s="37">
        <v>2011</v>
      </c>
      <c r="P43" s="37">
        <v>2012</v>
      </c>
      <c r="Q43" s="37">
        <v>2013</v>
      </c>
      <c r="R43" s="37">
        <v>2014</v>
      </c>
      <c r="S43" s="37">
        <v>2015</v>
      </c>
      <c r="T43" s="37">
        <v>2016</v>
      </c>
      <c r="U43" s="37">
        <v>2017</v>
      </c>
      <c r="V43" s="37">
        <v>2018</v>
      </c>
      <c r="W43" s="37">
        <v>2019</v>
      </c>
      <c r="X43" s="37">
        <v>2020</v>
      </c>
    </row>
    <row r="44" spans="2:24" ht="14.15" customHeight="1">
      <c r="B44" s="42" t="s">
        <v>104</v>
      </c>
      <c r="C44" s="43"/>
      <c r="D44" s="26"/>
      <c r="E44" s="26"/>
      <c r="F44" s="26"/>
      <c r="G44" s="26"/>
      <c r="H44" s="26"/>
      <c r="I44" s="26"/>
      <c r="J44" s="26"/>
      <c r="K44" s="26"/>
      <c r="L44" s="26"/>
      <c r="M44" s="26"/>
      <c r="N44" s="26"/>
      <c r="O44" s="26"/>
      <c r="P44" s="26"/>
      <c r="Q44" s="26"/>
      <c r="R44" s="26"/>
      <c r="S44" s="26"/>
      <c r="T44" s="26"/>
      <c r="U44" s="26"/>
      <c r="V44" s="26"/>
      <c r="W44" s="26"/>
      <c r="X44" s="26"/>
    </row>
    <row r="45" spans="2:24" ht="14.15" customHeight="1">
      <c r="B45" s="270" t="s">
        <v>1080</v>
      </c>
      <c r="C45" s="16" t="s">
        <v>45</v>
      </c>
      <c r="D45" s="45">
        <v>3.5</v>
      </c>
      <c r="E45" s="45">
        <v>3.75</v>
      </c>
      <c r="F45" s="45">
        <v>3.7</v>
      </c>
      <c r="G45" s="45">
        <v>3.59</v>
      </c>
      <c r="H45" s="45">
        <v>3.75</v>
      </c>
      <c r="I45" s="45">
        <v>3.85</v>
      </c>
      <c r="J45" s="45">
        <v>3.85</v>
      </c>
      <c r="K45" s="45">
        <v>3.67</v>
      </c>
      <c r="L45" s="45">
        <v>3.83</v>
      </c>
      <c r="M45" s="45">
        <v>3.67</v>
      </c>
      <c r="N45" s="45">
        <v>3.62</v>
      </c>
      <c r="O45" s="45">
        <v>3.5</v>
      </c>
      <c r="P45" s="45">
        <v>3.5</v>
      </c>
      <c r="Q45" s="45">
        <v>3.5</v>
      </c>
      <c r="R45" s="45">
        <v>3.5</v>
      </c>
      <c r="S45" s="45">
        <v>3.5</v>
      </c>
      <c r="T45" s="45">
        <v>3.42</v>
      </c>
      <c r="U45" s="45">
        <v>3.5</v>
      </c>
      <c r="V45" s="45">
        <v>3.42</v>
      </c>
      <c r="W45" s="45">
        <v>3.42</v>
      </c>
      <c r="X45" s="45">
        <v>3.42</v>
      </c>
    </row>
    <row r="46" spans="2:24" ht="14.15" customHeight="1">
      <c r="B46" s="270"/>
      <c r="C46" s="16" t="s">
        <v>47</v>
      </c>
      <c r="D46" s="45">
        <v>3.99</v>
      </c>
      <c r="E46" s="45">
        <v>4.1100000000000003</v>
      </c>
      <c r="F46" s="45">
        <v>4</v>
      </c>
      <c r="G46" s="45">
        <v>4</v>
      </c>
      <c r="H46" s="45">
        <v>4.32</v>
      </c>
      <c r="I46" s="45">
        <v>4.5</v>
      </c>
      <c r="J46" s="45">
        <v>4.5</v>
      </c>
      <c r="K46" s="45">
        <v>4.17</v>
      </c>
      <c r="L46" s="45">
        <v>4.13</v>
      </c>
      <c r="M46" s="45">
        <v>4</v>
      </c>
      <c r="N46" s="45">
        <v>4</v>
      </c>
      <c r="O46" s="45">
        <v>4</v>
      </c>
      <c r="P46" s="45">
        <v>4</v>
      </c>
      <c r="Q46" s="45">
        <v>4</v>
      </c>
      <c r="R46" s="45">
        <v>4</v>
      </c>
      <c r="S46" s="45">
        <v>4</v>
      </c>
      <c r="T46" s="45">
        <v>4</v>
      </c>
      <c r="U46" s="45">
        <v>4</v>
      </c>
      <c r="V46" s="45">
        <v>3.87</v>
      </c>
      <c r="W46" s="45">
        <v>3.89</v>
      </c>
      <c r="X46" s="45">
        <v>3.77</v>
      </c>
    </row>
    <row r="47" spans="2:24" ht="14.15" customHeight="1">
      <c r="B47" s="270"/>
      <c r="C47" s="16" t="s">
        <v>46</v>
      </c>
      <c r="D47" s="45">
        <v>3.98</v>
      </c>
      <c r="E47" s="45">
        <v>4.21</v>
      </c>
      <c r="F47" s="45">
        <v>4.33</v>
      </c>
      <c r="G47" s="45">
        <v>4.38</v>
      </c>
      <c r="H47" s="45">
        <v>4.6100000000000003</v>
      </c>
      <c r="I47" s="45">
        <v>4.62</v>
      </c>
      <c r="J47" s="45">
        <v>4.7</v>
      </c>
      <c r="K47" s="45">
        <v>4.42</v>
      </c>
      <c r="L47" s="45">
        <v>4.47</v>
      </c>
      <c r="M47" s="45">
        <v>4.41</v>
      </c>
      <c r="N47" s="45">
        <v>4.3600000000000003</v>
      </c>
      <c r="O47" s="45">
        <v>4.24</v>
      </c>
      <c r="P47" s="45">
        <v>4.2</v>
      </c>
      <c r="Q47" s="45">
        <v>4.3</v>
      </c>
      <c r="R47" s="45">
        <v>4.3499999999999996</v>
      </c>
      <c r="S47" s="45">
        <v>4.3099999999999996</v>
      </c>
      <c r="T47" s="45">
        <v>4.3600000000000003</v>
      </c>
      <c r="U47" s="45">
        <v>4.2</v>
      </c>
      <c r="V47" s="45">
        <v>4.03</v>
      </c>
      <c r="W47" s="45">
        <v>4.07</v>
      </c>
      <c r="X47" s="45">
        <v>3.88</v>
      </c>
    </row>
    <row r="48" spans="2:24" ht="14.15" customHeight="1">
      <c r="B48" s="270"/>
      <c r="C48" s="16" t="s">
        <v>48</v>
      </c>
      <c r="D48" s="45">
        <v>4.6500000000000004</v>
      </c>
      <c r="E48" s="45">
        <v>4.88</v>
      </c>
      <c r="F48" s="45">
        <v>5</v>
      </c>
      <c r="G48" s="45">
        <v>5</v>
      </c>
      <c r="H48" s="45">
        <v>5.25</v>
      </c>
      <c r="I48" s="45">
        <v>5.17</v>
      </c>
      <c r="J48" s="45">
        <v>5.24</v>
      </c>
      <c r="K48" s="45">
        <v>5</v>
      </c>
      <c r="L48" s="45">
        <v>5</v>
      </c>
      <c r="M48" s="45">
        <v>4.83</v>
      </c>
      <c r="N48" s="45">
        <v>5</v>
      </c>
      <c r="O48" s="45">
        <v>4.54</v>
      </c>
      <c r="P48" s="45">
        <v>4.75</v>
      </c>
      <c r="Q48" s="45">
        <v>5</v>
      </c>
      <c r="R48" s="45">
        <v>5</v>
      </c>
      <c r="S48" s="45">
        <v>5</v>
      </c>
      <c r="T48" s="45">
        <v>5</v>
      </c>
      <c r="U48" s="45">
        <v>4.67</v>
      </c>
      <c r="V48" s="45">
        <v>4.42</v>
      </c>
      <c r="W48" s="45">
        <v>4.42</v>
      </c>
      <c r="X48" s="45">
        <v>4.17</v>
      </c>
    </row>
    <row r="49" spans="2:24" ht="14.15" customHeight="1">
      <c r="B49" s="270"/>
      <c r="C49" s="16" t="s">
        <v>49</v>
      </c>
      <c r="D49" s="45">
        <v>0.95</v>
      </c>
      <c r="E49" s="45">
        <v>0.99</v>
      </c>
      <c r="F49" s="45">
        <v>1.1000000000000001</v>
      </c>
      <c r="G49" s="45">
        <v>1.31</v>
      </c>
      <c r="H49" s="45">
        <v>1.39</v>
      </c>
      <c r="I49" s="45">
        <v>1.27</v>
      </c>
      <c r="J49" s="45">
        <v>1.39</v>
      </c>
      <c r="K49" s="45">
        <v>1.4</v>
      </c>
      <c r="L49" s="45">
        <v>1.34</v>
      </c>
      <c r="M49" s="45">
        <v>1.37</v>
      </c>
      <c r="N49" s="45">
        <v>1.3</v>
      </c>
      <c r="O49" s="45">
        <v>1.34</v>
      </c>
      <c r="P49" s="45">
        <v>1.1499999999999999</v>
      </c>
      <c r="Q49" s="45">
        <v>1.26</v>
      </c>
      <c r="R49" s="45">
        <v>1.25</v>
      </c>
      <c r="S49" s="45">
        <v>1.32</v>
      </c>
      <c r="T49" s="45">
        <v>1.51</v>
      </c>
      <c r="U49" s="45">
        <v>1.19</v>
      </c>
      <c r="V49" s="45">
        <v>1.03</v>
      </c>
      <c r="W49" s="45">
        <v>1.18</v>
      </c>
      <c r="X49" s="45">
        <v>0.88</v>
      </c>
    </row>
    <row r="50" spans="2:24" ht="14.15" customHeight="1">
      <c r="B50" s="270" t="s">
        <v>107</v>
      </c>
      <c r="C50" s="16" t="s">
        <v>45</v>
      </c>
      <c r="D50" s="5">
        <v>37</v>
      </c>
      <c r="E50" s="5">
        <v>38</v>
      </c>
      <c r="F50" s="5">
        <v>42</v>
      </c>
      <c r="G50" s="5">
        <v>42</v>
      </c>
      <c r="H50" s="5">
        <v>45</v>
      </c>
      <c r="I50" s="5">
        <v>46</v>
      </c>
      <c r="J50" s="5">
        <v>47</v>
      </c>
      <c r="K50" s="5">
        <v>46</v>
      </c>
      <c r="L50" s="5">
        <v>48</v>
      </c>
      <c r="M50" s="5">
        <v>48</v>
      </c>
      <c r="N50" s="5">
        <v>46</v>
      </c>
      <c r="O50" s="5">
        <v>45</v>
      </c>
      <c r="P50" s="5">
        <v>43</v>
      </c>
      <c r="Q50" s="5">
        <v>43</v>
      </c>
      <c r="R50" s="5">
        <v>45</v>
      </c>
      <c r="S50" s="5">
        <v>43</v>
      </c>
      <c r="T50" s="5">
        <v>43</v>
      </c>
      <c r="U50" s="5">
        <v>43</v>
      </c>
      <c r="V50" s="5">
        <v>41</v>
      </c>
      <c r="W50" s="5">
        <v>43</v>
      </c>
      <c r="X50" s="5">
        <v>42</v>
      </c>
    </row>
    <row r="51" spans="2:24" ht="14.15" customHeight="1">
      <c r="B51" s="270"/>
      <c r="C51" s="16" t="s">
        <v>47</v>
      </c>
      <c r="D51" s="5">
        <v>45</v>
      </c>
      <c r="E51" s="5">
        <v>47</v>
      </c>
      <c r="F51" s="5">
        <v>50</v>
      </c>
      <c r="G51" s="5">
        <v>48</v>
      </c>
      <c r="H51" s="5">
        <v>54</v>
      </c>
      <c r="I51" s="5">
        <v>53</v>
      </c>
      <c r="J51" s="5">
        <v>52</v>
      </c>
      <c r="K51" s="5">
        <v>53</v>
      </c>
      <c r="L51" s="5">
        <v>57</v>
      </c>
      <c r="M51" s="5">
        <v>55</v>
      </c>
      <c r="N51" s="5">
        <v>56</v>
      </c>
      <c r="O51" s="5">
        <v>52</v>
      </c>
      <c r="P51" s="5">
        <v>49</v>
      </c>
      <c r="Q51" s="5">
        <v>49</v>
      </c>
      <c r="R51" s="5">
        <v>51</v>
      </c>
      <c r="S51" s="5">
        <v>50</v>
      </c>
      <c r="T51" s="5">
        <v>49</v>
      </c>
      <c r="U51" s="5">
        <v>49</v>
      </c>
      <c r="V51" s="5">
        <v>48</v>
      </c>
      <c r="W51" s="5">
        <v>49</v>
      </c>
      <c r="X51" s="5">
        <v>48</v>
      </c>
    </row>
    <row r="52" spans="2:24" ht="14.15" customHeight="1">
      <c r="B52" s="270"/>
      <c r="C52" s="16" t="s">
        <v>46</v>
      </c>
      <c r="D52" s="5">
        <v>51.6</v>
      </c>
      <c r="E52" s="5">
        <v>50.76</v>
      </c>
      <c r="F52" s="5">
        <v>54.75</v>
      </c>
      <c r="G52" s="5">
        <v>53.1</v>
      </c>
      <c r="H52" s="5">
        <v>55.79</v>
      </c>
      <c r="I52" s="5">
        <v>56.41</v>
      </c>
      <c r="J52" s="5">
        <v>56.87</v>
      </c>
      <c r="K52" s="5">
        <v>57.13</v>
      </c>
      <c r="L52" s="5">
        <v>59.29</v>
      </c>
      <c r="M52" s="5">
        <v>59.84</v>
      </c>
      <c r="N52" s="5">
        <v>58.91</v>
      </c>
      <c r="O52" s="5">
        <v>58.42</v>
      </c>
      <c r="P52" s="5">
        <v>54.45</v>
      </c>
      <c r="Q52" s="5">
        <v>57</v>
      </c>
      <c r="R52" s="5">
        <v>55.64</v>
      </c>
      <c r="S52" s="5">
        <v>53.76</v>
      </c>
      <c r="T52" s="5">
        <v>54.18</v>
      </c>
      <c r="U52" s="5">
        <v>53.02</v>
      </c>
      <c r="V52" s="5">
        <v>51.17</v>
      </c>
      <c r="W52" s="5">
        <v>52.85</v>
      </c>
      <c r="X52" s="5">
        <v>50.85</v>
      </c>
    </row>
    <row r="53" spans="2:24" ht="14.15" customHeight="1">
      <c r="B53" s="270"/>
      <c r="C53" s="16" t="s">
        <v>48</v>
      </c>
      <c r="D53" s="5">
        <v>68</v>
      </c>
      <c r="E53" s="5">
        <v>59</v>
      </c>
      <c r="F53" s="5">
        <v>60</v>
      </c>
      <c r="G53" s="5">
        <v>61</v>
      </c>
      <c r="H53" s="5">
        <v>66</v>
      </c>
      <c r="I53" s="5">
        <v>70</v>
      </c>
      <c r="J53" s="5">
        <v>64</v>
      </c>
      <c r="K53" s="5">
        <v>69</v>
      </c>
      <c r="L53" s="5">
        <v>69</v>
      </c>
      <c r="M53" s="5">
        <v>72</v>
      </c>
      <c r="N53" s="5">
        <v>70</v>
      </c>
      <c r="O53" s="5">
        <v>69</v>
      </c>
      <c r="P53" s="5">
        <v>60</v>
      </c>
      <c r="Q53" s="5">
        <v>65</v>
      </c>
      <c r="R53" s="5">
        <v>61</v>
      </c>
      <c r="S53" s="5">
        <v>60</v>
      </c>
      <c r="T53" s="5">
        <v>60</v>
      </c>
      <c r="U53" s="5">
        <v>59</v>
      </c>
      <c r="V53" s="5">
        <v>58</v>
      </c>
      <c r="W53" s="5">
        <v>59</v>
      </c>
      <c r="X53" s="5">
        <v>55</v>
      </c>
    </row>
    <row r="54" spans="2:24" ht="14.15" customHeight="1">
      <c r="B54" s="270"/>
      <c r="C54" s="16" t="s">
        <v>49</v>
      </c>
      <c r="D54" s="5">
        <v>20.440000000000001</v>
      </c>
      <c r="E54" s="5">
        <v>17.66</v>
      </c>
      <c r="F54" s="5">
        <v>19</v>
      </c>
      <c r="G54" s="5">
        <v>18.18</v>
      </c>
      <c r="H54" s="5">
        <v>16.63</v>
      </c>
      <c r="I54" s="5">
        <v>16.760000000000002</v>
      </c>
      <c r="J54" s="5">
        <v>17.88</v>
      </c>
      <c r="K54" s="5">
        <v>19.48</v>
      </c>
      <c r="L54" s="5">
        <v>17.93</v>
      </c>
      <c r="M54" s="5">
        <v>19.440000000000001</v>
      </c>
      <c r="N54" s="5">
        <v>19.670000000000002</v>
      </c>
      <c r="O54" s="5">
        <v>20.48</v>
      </c>
      <c r="P54" s="5">
        <v>17.53</v>
      </c>
      <c r="Q54" s="5">
        <v>21.21</v>
      </c>
      <c r="R54" s="5">
        <v>18.329999999999998</v>
      </c>
      <c r="S54" s="5">
        <v>16.23</v>
      </c>
      <c r="T54" s="5">
        <v>17.78</v>
      </c>
      <c r="U54" s="5">
        <v>14.21</v>
      </c>
      <c r="V54" s="5">
        <v>13.38</v>
      </c>
      <c r="W54" s="5">
        <v>14.83</v>
      </c>
      <c r="X54" s="5">
        <v>14.04</v>
      </c>
    </row>
    <row r="55" spans="2:24" ht="14.15" customHeight="1">
      <c r="B55" s="270" t="s">
        <v>1081</v>
      </c>
      <c r="C55" s="16" t="s">
        <v>45</v>
      </c>
      <c r="D55" s="5">
        <v>47</v>
      </c>
      <c r="E55" s="5">
        <v>47</v>
      </c>
      <c r="F55" s="5">
        <v>47</v>
      </c>
      <c r="G55" s="5">
        <v>47</v>
      </c>
      <c r="H55" s="5">
        <v>49</v>
      </c>
      <c r="I55" s="5">
        <v>49</v>
      </c>
      <c r="J55" s="5">
        <v>48</v>
      </c>
      <c r="K55" s="5">
        <v>48</v>
      </c>
      <c r="L55" s="5">
        <v>49</v>
      </c>
      <c r="M55" s="5">
        <v>49</v>
      </c>
      <c r="N55" s="5">
        <v>48</v>
      </c>
      <c r="O55" s="5">
        <v>47</v>
      </c>
      <c r="P55" s="5">
        <v>44</v>
      </c>
      <c r="Q55" s="5">
        <v>45</v>
      </c>
      <c r="R55" s="5">
        <v>46</v>
      </c>
      <c r="S55" s="5">
        <v>45</v>
      </c>
      <c r="T55" s="5">
        <v>45</v>
      </c>
      <c r="U55" s="5">
        <v>46</v>
      </c>
      <c r="V55" s="5">
        <v>43</v>
      </c>
      <c r="W55" s="5">
        <v>46</v>
      </c>
      <c r="X55" s="5">
        <v>43</v>
      </c>
    </row>
    <row r="56" spans="2:24" ht="14.15" customHeight="1">
      <c r="B56" s="270"/>
      <c r="C56" s="16" t="s">
        <v>47</v>
      </c>
      <c r="D56" s="5">
        <v>58</v>
      </c>
      <c r="E56" s="5">
        <v>59</v>
      </c>
      <c r="F56" s="5">
        <v>59</v>
      </c>
      <c r="G56" s="5">
        <v>54</v>
      </c>
      <c r="H56" s="5">
        <v>59</v>
      </c>
      <c r="I56" s="5">
        <v>59</v>
      </c>
      <c r="J56" s="5">
        <v>58</v>
      </c>
      <c r="K56" s="5">
        <v>58</v>
      </c>
      <c r="L56" s="5">
        <v>59</v>
      </c>
      <c r="M56" s="5">
        <v>57</v>
      </c>
      <c r="N56" s="5">
        <v>59</v>
      </c>
      <c r="O56" s="5">
        <v>55</v>
      </c>
      <c r="P56" s="5">
        <v>51</v>
      </c>
      <c r="Q56" s="5">
        <v>51</v>
      </c>
      <c r="R56" s="5">
        <v>53</v>
      </c>
      <c r="S56" s="5">
        <v>52</v>
      </c>
      <c r="T56" s="5">
        <v>51</v>
      </c>
      <c r="U56" s="5">
        <v>52</v>
      </c>
      <c r="V56" s="5">
        <v>49</v>
      </c>
      <c r="W56" s="5">
        <v>51</v>
      </c>
      <c r="X56" s="5">
        <v>49</v>
      </c>
    </row>
    <row r="57" spans="2:24" ht="14.15" customHeight="1">
      <c r="B57" s="270"/>
      <c r="C57" s="16" t="s">
        <v>46</v>
      </c>
      <c r="D57" s="5">
        <v>60.5</v>
      </c>
      <c r="E57" s="5">
        <v>60.21</v>
      </c>
      <c r="F57" s="5">
        <v>62.61</v>
      </c>
      <c r="G57" s="5">
        <v>59.11</v>
      </c>
      <c r="H57" s="5">
        <v>61.26</v>
      </c>
      <c r="I57" s="5">
        <v>60.92</v>
      </c>
      <c r="J57" s="5">
        <v>62.83</v>
      </c>
      <c r="K57" s="5">
        <v>61.58</v>
      </c>
      <c r="L57" s="5">
        <v>63</v>
      </c>
      <c r="M57" s="5">
        <v>64.33</v>
      </c>
      <c r="N57" s="5">
        <v>62.96</v>
      </c>
      <c r="O57" s="5">
        <v>62.05</v>
      </c>
      <c r="P57" s="5">
        <v>57.41</v>
      </c>
      <c r="Q57" s="5">
        <v>60.06</v>
      </c>
      <c r="R57" s="5">
        <v>59.07</v>
      </c>
      <c r="S57" s="5">
        <v>57.32</v>
      </c>
      <c r="T57" s="5">
        <v>57.85</v>
      </c>
      <c r="U57" s="5">
        <v>56.47</v>
      </c>
      <c r="V57" s="5">
        <v>54.81</v>
      </c>
      <c r="W57" s="5">
        <v>55.64</v>
      </c>
      <c r="X57" s="5">
        <v>53.43</v>
      </c>
    </row>
    <row r="58" spans="2:24" ht="14.15" customHeight="1">
      <c r="B58" s="270"/>
      <c r="C58" s="16" t="s">
        <v>48</v>
      </c>
      <c r="D58" s="5">
        <v>76</v>
      </c>
      <c r="E58" s="5">
        <v>71</v>
      </c>
      <c r="F58" s="5">
        <v>71</v>
      </c>
      <c r="G58" s="5">
        <v>71</v>
      </c>
      <c r="H58" s="5">
        <v>73</v>
      </c>
      <c r="I58" s="5">
        <v>73</v>
      </c>
      <c r="J58" s="5">
        <v>73</v>
      </c>
      <c r="K58" s="5">
        <v>73</v>
      </c>
      <c r="L58" s="5">
        <v>73</v>
      </c>
      <c r="M58" s="5">
        <v>73</v>
      </c>
      <c r="N58" s="5">
        <v>73</v>
      </c>
      <c r="O58" s="5">
        <v>72</v>
      </c>
      <c r="P58" s="5">
        <v>64</v>
      </c>
      <c r="Q58" s="5">
        <v>70</v>
      </c>
      <c r="R58" s="5">
        <v>66</v>
      </c>
      <c r="S58" s="5">
        <v>65</v>
      </c>
      <c r="T58" s="5">
        <v>64</v>
      </c>
      <c r="U58" s="5">
        <v>61</v>
      </c>
      <c r="V58" s="5">
        <v>61</v>
      </c>
      <c r="W58" s="5">
        <v>61</v>
      </c>
      <c r="X58" s="5">
        <v>57</v>
      </c>
    </row>
    <row r="59" spans="2:24" ht="14.15" customHeight="1">
      <c r="B59" s="270"/>
      <c r="C59" s="16" t="s">
        <v>49</v>
      </c>
      <c r="D59" s="5">
        <v>22.29</v>
      </c>
      <c r="E59" s="5">
        <v>20.56</v>
      </c>
      <c r="F59" s="5">
        <v>22.74</v>
      </c>
      <c r="G59" s="5">
        <v>21.58</v>
      </c>
      <c r="H59" s="5">
        <v>19.579999999999998</v>
      </c>
      <c r="I59" s="5">
        <v>18.899999999999999</v>
      </c>
      <c r="J59" s="5">
        <v>22.21</v>
      </c>
      <c r="K59" s="5">
        <v>22.89</v>
      </c>
      <c r="L59" s="5">
        <v>21.47</v>
      </c>
      <c r="M59" s="5">
        <v>24.33</v>
      </c>
      <c r="N59" s="5">
        <v>24.99</v>
      </c>
      <c r="O59" s="5">
        <v>25.54</v>
      </c>
      <c r="P59" s="5">
        <v>21.93</v>
      </c>
      <c r="Q59" s="5">
        <v>24.61</v>
      </c>
      <c r="R59" s="5">
        <v>24.74</v>
      </c>
      <c r="S59" s="5">
        <v>20.59</v>
      </c>
      <c r="T59" s="5">
        <v>23.62</v>
      </c>
      <c r="U59" s="5">
        <v>19.420000000000002</v>
      </c>
      <c r="V59" s="5">
        <v>19.43</v>
      </c>
      <c r="W59" s="5">
        <v>17.2</v>
      </c>
      <c r="X59" s="5">
        <v>19.5</v>
      </c>
    </row>
    <row r="60" spans="2:24" ht="14.15" customHeight="1">
      <c r="B60" s="270" t="s">
        <v>108</v>
      </c>
      <c r="C60" s="16" t="s">
        <v>45</v>
      </c>
      <c r="D60" s="5">
        <v>5</v>
      </c>
      <c r="E60" s="5">
        <v>5</v>
      </c>
      <c r="F60" s="5">
        <v>1</v>
      </c>
      <c r="G60" s="5">
        <v>1</v>
      </c>
      <c r="H60" s="5">
        <v>1</v>
      </c>
      <c r="I60" s="5">
        <v>1</v>
      </c>
      <c r="J60" s="5">
        <v>1</v>
      </c>
      <c r="K60" s="5">
        <v>1</v>
      </c>
      <c r="L60" s="5">
        <v>1</v>
      </c>
      <c r="M60" s="5">
        <v>1</v>
      </c>
      <c r="N60" s="5">
        <v>1</v>
      </c>
      <c r="O60" s="5">
        <v>1</v>
      </c>
      <c r="P60" s="5">
        <v>1</v>
      </c>
      <c r="Q60" s="5">
        <v>1</v>
      </c>
      <c r="R60" s="5">
        <v>1</v>
      </c>
      <c r="S60" s="5">
        <v>1</v>
      </c>
      <c r="T60" s="5">
        <v>1</v>
      </c>
      <c r="U60" s="5">
        <v>1</v>
      </c>
      <c r="V60" s="5">
        <v>1</v>
      </c>
      <c r="W60" s="5">
        <v>1</v>
      </c>
      <c r="X60" s="5">
        <v>1</v>
      </c>
    </row>
    <row r="61" spans="2:24" ht="14.15" customHeight="1">
      <c r="B61" s="270"/>
      <c r="C61" s="16" t="s">
        <v>47</v>
      </c>
      <c r="D61" s="5">
        <v>9</v>
      </c>
      <c r="E61" s="5">
        <v>10</v>
      </c>
      <c r="F61" s="5">
        <v>7</v>
      </c>
      <c r="G61" s="5">
        <v>4</v>
      </c>
      <c r="H61" s="5">
        <v>2</v>
      </c>
      <c r="I61" s="5">
        <v>1</v>
      </c>
      <c r="J61" s="5">
        <v>1</v>
      </c>
      <c r="K61" s="5">
        <v>1</v>
      </c>
      <c r="L61" s="5">
        <v>1</v>
      </c>
      <c r="M61" s="5">
        <v>1</v>
      </c>
      <c r="N61" s="5">
        <v>1</v>
      </c>
      <c r="O61" s="5">
        <v>1</v>
      </c>
      <c r="P61" s="5">
        <v>1</v>
      </c>
      <c r="Q61" s="5">
        <v>1</v>
      </c>
      <c r="R61" s="5">
        <v>1</v>
      </c>
      <c r="S61" s="5">
        <v>1</v>
      </c>
      <c r="T61" s="5">
        <v>1</v>
      </c>
      <c r="U61" s="5">
        <v>1</v>
      </c>
      <c r="V61" s="5">
        <v>1</v>
      </c>
      <c r="W61" s="5">
        <v>1</v>
      </c>
      <c r="X61" s="5">
        <v>1</v>
      </c>
    </row>
    <row r="62" spans="2:24" ht="14.15" customHeight="1">
      <c r="B62" s="270"/>
      <c r="C62" s="16" t="s">
        <v>46</v>
      </c>
      <c r="D62" s="5">
        <v>8.9</v>
      </c>
      <c r="E62" s="5">
        <v>9.4499999999999993</v>
      </c>
      <c r="F62" s="5">
        <v>7.86</v>
      </c>
      <c r="G62" s="5">
        <v>6.01</v>
      </c>
      <c r="H62" s="5">
        <v>5.47</v>
      </c>
      <c r="I62" s="5">
        <v>4.51</v>
      </c>
      <c r="J62" s="5">
        <v>5.96</v>
      </c>
      <c r="K62" s="5">
        <v>4.45</v>
      </c>
      <c r="L62" s="5">
        <v>3.71</v>
      </c>
      <c r="M62" s="5">
        <v>4.5</v>
      </c>
      <c r="N62" s="5">
        <v>4.05</v>
      </c>
      <c r="O62" s="5">
        <v>3.64</v>
      </c>
      <c r="P62" s="5">
        <v>2.96</v>
      </c>
      <c r="Q62" s="5">
        <v>3.06</v>
      </c>
      <c r="R62" s="5">
        <v>3.42</v>
      </c>
      <c r="S62" s="5">
        <v>3.57</v>
      </c>
      <c r="T62" s="5">
        <v>3.66</v>
      </c>
      <c r="U62" s="5">
        <v>3.45</v>
      </c>
      <c r="V62" s="5">
        <v>3.64</v>
      </c>
      <c r="W62" s="5">
        <v>2.79</v>
      </c>
      <c r="X62" s="5">
        <v>2.58</v>
      </c>
    </row>
    <row r="63" spans="2:24" ht="14.15" customHeight="1">
      <c r="B63" s="270"/>
      <c r="C63" s="16" t="s">
        <v>48</v>
      </c>
      <c r="D63" s="5">
        <v>12</v>
      </c>
      <c r="E63" s="5">
        <v>12</v>
      </c>
      <c r="F63" s="5">
        <v>12</v>
      </c>
      <c r="G63" s="5">
        <v>9</v>
      </c>
      <c r="H63" s="5">
        <v>9</v>
      </c>
      <c r="I63" s="5">
        <v>7</v>
      </c>
      <c r="J63" s="5">
        <v>5</v>
      </c>
      <c r="K63" s="5">
        <v>1</v>
      </c>
      <c r="L63" s="5">
        <v>1</v>
      </c>
      <c r="M63" s="5">
        <v>2</v>
      </c>
      <c r="N63" s="5">
        <v>2</v>
      </c>
      <c r="O63" s="5">
        <v>1</v>
      </c>
      <c r="P63" s="5">
        <v>1</v>
      </c>
      <c r="Q63" s="5">
        <v>2</v>
      </c>
      <c r="R63" s="5">
        <v>1</v>
      </c>
      <c r="S63" s="5">
        <v>3</v>
      </c>
      <c r="T63" s="5">
        <v>3</v>
      </c>
      <c r="U63" s="5">
        <v>4</v>
      </c>
      <c r="V63" s="5">
        <v>3</v>
      </c>
      <c r="W63" s="5">
        <v>3</v>
      </c>
      <c r="X63" s="5">
        <v>1</v>
      </c>
    </row>
    <row r="64" spans="2:24" ht="14.15" customHeight="1">
      <c r="B64" s="270"/>
      <c r="C64" s="16" t="s">
        <v>49</v>
      </c>
      <c r="D64" s="5">
        <v>6.04</v>
      </c>
      <c r="E64" s="5">
        <v>6.73</v>
      </c>
      <c r="F64" s="5">
        <v>7.05</v>
      </c>
      <c r="G64" s="5">
        <v>7.07</v>
      </c>
      <c r="H64" s="5">
        <v>6.85</v>
      </c>
      <c r="I64" s="5">
        <v>6.36</v>
      </c>
      <c r="J64" s="5">
        <v>10.9</v>
      </c>
      <c r="K64" s="5">
        <v>9.74</v>
      </c>
      <c r="L64" s="5">
        <v>8.0399999999999991</v>
      </c>
      <c r="M64" s="5">
        <v>10.050000000000001</v>
      </c>
      <c r="N64" s="5">
        <v>9.01</v>
      </c>
      <c r="O64" s="5">
        <v>9.89</v>
      </c>
      <c r="P64" s="5">
        <v>8.17</v>
      </c>
      <c r="Q64" s="5">
        <v>6.24</v>
      </c>
      <c r="R64" s="5">
        <v>12.42</v>
      </c>
      <c r="S64" s="5">
        <v>9.49</v>
      </c>
      <c r="T64" s="5">
        <v>8.16</v>
      </c>
      <c r="U64" s="5">
        <v>9.06</v>
      </c>
      <c r="V64" s="5">
        <v>11.55</v>
      </c>
      <c r="W64" s="5">
        <v>4.24</v>
      </c>
      <c r="X64" s="5">
        <v>8.41</v>
      </c>
    </row>
    <row r="65" spans="2:25" ht="14.15" customHeight="1">
      <c r="B65" s="42" t="s">
        <v>103</v>
      </c>
      <c r="C65" s="43"/>
      <c r="D65" s="22"/>
      <c r="E65" s="22"/>
      <c r="F65" s="22"/>
      <c r="G65" s="22"/>
      <c r="H65" s="22"/>
      <c r="I65" s="22"/>
      <c r="J65" s="22"/>
      <c r="K65" s="22"/>
      <c r="L65" s="22"/>
      <c r="M65" s="22"/>
      <c r="N65" s="22"/>
      <c r="O65" s="22"/>
      <c r="P65" s="22"/>
      <c r="Q65" s="22"/>
      <c r="R65" s="22"/>
      <c r="S65" s="22"/>
      <c r="T65" s="22"/>
      <c r="U65" s="22"/>
      <c r="V65" s="22"/>
      <c r="W65" s="22"/>
      <c r="X65" s="22"/>
    </row>
    <row r="66" spans="2:25" ht="14.15" customHeight="1">
      <c r="B66" s="270" t="s">
        <v>1080</v>
      </c>
      <c r="C66" s="16" t="s">
        <v>45</v>
      </c>
      <c r="D66" s="45">
        <v>2</v>
      </c>
      <c r="E66" s="45">
        <v>2.25</v>
      </c>
      <c r="F66" s="45">
        <v>2.15</v>
      </c>
      <c r="G66" s="45">
        <v>1.5</v>
      </c>
      <c r="H66" s="45">
        <v>2.5</v>
      </c>
      <c r="I66" s="45">
        <v>2.6</v>
      </c>
      <c r="J66" s="45">
        <v>2.69</v>
      </c>
      <c r="K66" s="45">
        <v>2.83</v>
      </c>
      <c r="L66" s="45">
        <v>2.58</v>
      </c>
      <c r="M66" s="45">
        <v>2.57</v>
      </c>
      <c r="N66" s="45">
        <v>2.75</v>
      </c>
      <c r="O66" s="45">
        <v>2.71</v>
      </c>
      <c r="P66" s="45">
        <v>2.83</v>
      </c>
      <c r="Q66" s="45">
        <v>2.87</v>
      </c>
      <c r="R66" s="45">
        <v>2.92</v>
      </c>
      <c r="S66" s="45">
        <v>2.92</v>
      </c>
      <c r="T66" s="45">
        <v>2.82</v>
      </c>
      <c r="U66" s="45">
        <v>2.92</v>
      </c>
      <c r="V66" s="45">
        <v>3</v>
      </c>
      <c r="W66" s="45">
        <v>3</v>
      </c>
      <c r="X66" s="45">
        <v>3</v>
      </c>
    </row>
    <row r="67" spans="2:25" ht="14.15" customHeight="1">
      <c r="B67" s="270"/>
      <c r="C67" s="16" t="s">
        <v>47</v>
      </c>
      <c r="D67" s="45">
        <v>2.64</v>
      </c>
      <c r="E67" s="45">
        <v>2.99</v>
      </c>
      <c r="F67" s="45">
        <v>2.99</v>
      </c>
      <c r="G67" s="45">
        <v>3</v>
      </c>
      <c r="H67" s="45">
        <v>3.34</v>
      </c>
      <c r="I67" s="45">
        <v>3.34</v>
      </c>
      <c r="J67" s="45">
        <v>3.44</v>
      </c>
      <c r="K67" s="45">
        <v>3.5</v>
      </c>
      <c r="L67" s="45">
        <v>3.66</v>
      </c>
      <c r="M67" s="45">
        <v>3.42</v>
      </c>
      <c r="N67" s="45">
        <v>3.67</v>
      </c>
      <c r="O67" s="45">
        <v>3.5</v>
      </c>
      <c r="P67" s="45">
        <v>3.5</v>
      </c>
      <c r="Q67" s="45">
        <v>3.51</v>
      </c>
      <c r="R67" s="45">
        <v>3.5</v>
      </c>
      <c r="S67" s="45">
        <v>3.5</v>
      </c>
      <c r="T67" s="45">
        <v>3.35</v>
      </c>
      <c r="U67" s="45">
        <v>3.41</v>
      </c>
      <c r="V67" s="45">
        <v>3.58</v>
      </c>
      <c r="W67" s="45">
        <v>3.58</v>
      </c>
      <c r="X67" s="45">
        <v>3.5</v>
      </c>
    </row>
    <row r="68" spans="2:25" ht="14.15" customHeight="1">
      <c r="B68" s="270"/>
      <c r="C68" s="16" t="s">
        <v>46</v>
      </c>
      <c r="D68" s="45">
        <v>2.6208664021164023</v>
      </c>
      <c r="E68" s="45">
        <v>2.8909556878306883</v>
      </c>
      <c r="F68" s="45">
        <v>2.8609457671957674</v>
      </c>
      <c r="G68" s="45">
        <v>2.7208994708994712</v>
      </c>
      <c r="H68" s="45">
        <v>3.4011243386243386</v>
      </c>
      <c r="I68" s="45">
        <v>3.3811177248677251</v>
      </c>
      <c r="J68" s="45">
        <v>3.4911541005291009</v>
      </c>
      <c r="K68" s="45">
        <v>3.46114417989418</v>
      </c>
      <c r="L68" s="45">
        <v>3.5311673280423279</v>
      </c>
      <c r="M68" s="45">
        <v>3.4411375661375665</v>
      </c>
      <c r="N68" s="45">
        <v>3.731233465608466</v>
      </c>
      <c r="O68" s="45">
        <v>3.5311673280423279</v>
      </c>
      <c r="P68" s="45">
        <v>3.6512070105820107</v>
      </c>
      <c r="Q68" s="45">
        <v>3.5311673280423279</v>
      </c>
      <c r="R68" s="45">
        <v>3.5911871693121693</v>
      </c>
      <c r="S68" s="45">
        <v>3.4511408730158735</v>
      </c>
      <c r="T68" s="45">
        <v>3.4511408730158735</v>
      </c>
      <c r="U68" s="45">
        <v>3.4711474867724874</v>
      </c>
      <c r="V68" s="45">
        <v>3.6011904761904767</v>
      </c>
      <c r="W68" s="45">
        <v>3.5611772486772488</v>
      </c>
      <c r="X68" s="45">
        <v>3.6412037037037042</v>
      </c>
    </row>
    <row r="69" spans="2:25" ht="14.15" customHeight="1">
      <c r="B69" s="270"/>
      <c r="C69" s="16" t="s">
        <v>48</v>
      </c>
      <c r="D69" s="45">
        <v>3.5</v>
      </c>
      <c r="E69" s="45">
        <v>3.5</v>
      </c>
      <c r="F69" s="45">
        <v>3.49</v>
      </c>
      <c r="G69" s="45">
        <v>3.63</v>
      </c>
      <c r="H69" s="45">
        <v>4.16</v>
      </c>
      <c r="I69" s="45">
        <v>4.49</v>
      </c>
      <c r="J69" s="45">
        <v>4.49</v>
      </c>
      <c r="K69" s="45">
        <v>4.17</v>
      </c>
      <c r="L69" s="45">
        <v>4.42</v>
      </c>
      <c r="M69" s="45">
        <v>4.18</v>
      </c>
      <c r="N69" s="45">
        <v>4.63</v>
      </c>
      <c r="O69" s="45">
        <v>4.4800000000000004</v>
      </c>
      <c r="P69" s="45">
        <v>4.25</v>
      </c>
      <c r="Q69" s="45">
        <v>4.17</v>
      </c>
      <c r="R69" s="45">
        <v>4.25</v>
      </c>
      <c r="S69" s="45">
        <v>4.04</v>
      </c>
      <c r="T69" s="45">
        <v>4.01</v>
      </c>
      <c r="U69" s="45">
        <v>4.04</v>
      </c>
      <c r="V69" s="45">
        <v>4.08</v>
      </c>
      <c r="W69" s="45">
        <v>4.12</v>
      </c>
      <c r="X69" s="45">
        <v>4.21</v>
      </c>
    </row>
    <row r="70" spans="2:25" ht="14.15" customHeight="1">
      <c r="B70" s="270"/>
      <c r="C70" s="16" t="s">
        <v>49</v>
      </c>
      <c r="D70" s="45">
        <v>1.1000000000000001</v>
      </c>
      <c r="E70" s="45">
        <v>0.96</v>
      </c>
      <c r="F70" s="45">
        <v>0.96</v>
      </c>
      <c r="G70" s="45">
        <v>1.47</v>
      </c>
      <c r="H70" s="45">
        <v>1.18</v>
      </c>
      <c r="I70" s="45">
        <v>1.33</v>
      </c>
      <c r="J70" s="45">
        <v>1.36</v>
      </c>
      <c r="K70" s="45">
        <v>1.01</v>
      </c>
      <c r="L70" s="45">
        <v>1.21</v>
      </c>
      <c r="M70" s="45">
        <v>1.0900000000000001</v>
      </c>
      <c r="N70" s="45">
        <v>1.29</v>
      </c>
      <c r="O70" s="45">
        <v>1.23</v>
      </c>
      <c r="P70" s="45">
        <v>1.29</v>
      </c>
      <c r="Q70" s="45">
        <v>1.17</v>
      </c>
      <c r="R70" s="45">
        <v>1.06</v>
      </c>
      <c r="S70" s="45">
        <v>1.01</v>
      </c>
      <c r="T70" s="45">
        <v>1.1000000000000001</v>
      </c>
      <c r="U70" s="45">
        <v>1.02</v>
      </c>
      <c r="V70" s="45">
        <v>0.97</v>
      </c>
      <c r="W70" s="45">
        <v>1.03</v>
      </c>
      <c r="X70" s="45">
        <v>1.01</v>
      </c>
    </row>
    <row r="71" spans="2:25" ht="14.15" customHeight="1">
      <c r="B71" s="270" t="s">
        <v>107</v>
      </c>
      <c r="C71" s="16" t="s">
        <v>45</v>
      </c>
      <c r="D71" s="39">
        <v>42</v>
      </c>
      <c r="E71" s="39">
        <v>42</v>
      </c>
      <c r="F71" s="39">
        <v>41</v>
      </c>
      <c r="G71" s="39">
        <v>24</v>
      </c>
      <c r="H71" s="39">
        <v>42</v>
      </c>
      <c r="I71" s="39">
        <v>40</v>
      </c>
      <c r="J71" s="39">
        <v>46</v>
      </c>
      <c r="K71" s="39">
        <v>48</v>
      </c>
      <c r="L71" s="39">
        <v>52</v>
      </c>
      <c r="M71" s="39">
        <v>48</v>
      </c>
      <c r="N71" s="39">
        <v>51</v>
      </c>
      <c r="O71" s="39">
        <v>48</v>
      </c>
      <c r="P71" s="39">
        <v>48</v>
      </c>
      <c r="Q71" s="39">
        <v>48</v>
      </c>
      <c r="R71" s="39">
        <v>48</v>
      </c>
      <c r="S71" s="39">
        <v>48</v>
      </c>
      <c r="T71" s="39">
        <v>47.5</v>
      </c>
      <c r="U71" s="39">
        <v>49</v>
      </c>
      <c r="V71" s="39">
        <v>49</v>
      </c>
      <c r="W71" s="39">
        <v>48.5</v>
      </c>
      <c r="X71" s="39">
        <v>51</v>
      </c>
    </row>
    <row r="72" spans="2:25" ht="14.15" customHeight="1">
      <c r="B72" s="270"/>
      <c r="C72" s="16" t="s">
        <v>47</v>
      </c>
      <c r="D72" s="39">
        <v>64</v>
      </c>
      <c r="E72" s="39">
        <v>60</v>
      </c>
      <c r="F72" s="39">
        <v>54</v>
      </c>
      <c r="G72" s="39">
        <v>49</v>
      </c>
      <c r="H72" s="39">
        <v>60</v>
      </c>
      <c r="I72" s="39">
        <v>58</v>
      </c>
      <c r="J72" s="39">
        <v>58.5</v>
      </c>
      <c r="K72" s="39">
        <v>59</v>
      </c>
      <c r="L72" s="39">
        <v>64</v>
      </c>
      <c r="M72" s="39">
        <v>62</v>
      </c>
      <c r="N72" s="39">
        <v>68.5</v>
      </c>
      <c r="O72" s="39">
        <v>69</v>
      </c>
      <c r="P72" s="39">
        <v>64</v>
      </c>
      <c r="Q72" s="39">
        <v>64</v>
      </c>
      <c r="R72" s="39">
        <v>65.5</v>
      </c>
      <c r="S72" s="39">
        <v>61</v>
      </c>
      <c r="T72" s="39">
        <v>63</v>
      </c>
      <c r="U72" s="39">
        <v>64</v>
      </c>
      <c r="V72" s="39">
        <v>60</v>
      </c>
      <c r="W72" s="39">
        <v>64</v>
      </c>
      <c r="X72" s="39">
        <v>60.5</v>
      </c>
    </row>
    <row r="73" spans="2:25" ht="14.15" customHeight="1">
      <c r="B73" s="270"/>
      <c r="C73" s="16" t="s">
        <v>46</v>
      </c>
      <c r="D73" s="39">
        <v>64.301256613756621</v>
      </c>
      <c r="E73" s="39">
        <v>61.580357142857153</v>
      </c>
      <c r="F73" s="39">
        <v>58.899470899470906</v>
      </c>
      <c r="G73" s="39">
        <v>49.156250000000007</v>
      </c>
      <c r="H73" s="39">
        <v>67.032159391534407</v>
      </c>
      <c r="I73" s="39">
        <v>59.909804894179899</v>
      </c>
      <c r="J73" s="39">
        <v>62.100529100529101</v>
      </c>
      <c r="K73" s="39">
        <v>61.990492724867728</v>
      </c>
      <c r="L73" s="39">
        <v>64.671378968253975</v>
      </c>
      <c r="M73" s="39">
        <v>62.920800264550266</v>
      </c>
      <c r="N73" s="39">
        <v>68.522652116402128</v>
      </c>
      <c r="O73" s="39">
        <v>67.052166005291014</v>
      </c>
      <c r="P73" s="39">
        <v>68.252562830687836</v>
      </c>
      <c r="Q73" s="39">
        <v>65.031498015873026</v>
      </c>
      <c r="R73" s="39">
        <v>65.681712962962962</v>
      </c>
      <c r="S73" s="39">
        <v>64.351273148148152</v>
      </c>
      <c r="T73" s="39">
        <v>63.981150793650798</v>
      </c>
      <c r="U73" s="39">
        <v>66.031828703703709</v>
      </c>
      <c r="V73" s="39">
        <v>65.231564153439152</v>
      </c>
      <c r="W73" s="39">
        <v>65.531663359788368</v>
      </c>
      <c r="X73" s="39">
        <v>64.741402116402114</v>
      </c>
    </row>
    <row r="74" spans="2:25" ht="14.15" customHeight="1">
      <c r="B74" s="270"/>
      <c r="C74" s="16" t="s">
        <v>48</v>
      </c>
      <c r="D74" s="39">
        <v>90</v>
      </c>
      <c r="E74" s="39">
        <v>78</v>
      </c>
      <c r="F74" s="39">
        <v>72</v>
      </c>
      <c r="G74" s="39">
        <v>72</v>
      </c>
      <c r="H74" s="39">
        <v>84</v>
      </c>
      <c r="I74" s="39">
        <v>73</v>
      </c>
      <c r="J74" s="39">
        <v>80</v>
      </c>
      <c r="K74" s="39">
        <v>75</v>
      </c>
      <c r="L74" s="39">
        <v>77</v>
      </c>
      <c r="M74" s="39">
        <v>77</v>
      </c>
      <c r="N74" s="39">
        <v>83</v>
      </c>
      <c r="O74" s="39">
        <v>84</v>
      </c>
      <c r="P74" s="39">
        <v>84</v>
      </c>
      <c r="Q74" s="39">
        <v>78</v>
      </c>
      <c r="R74" s="39">
        <v>78</v>
      </c>
      <c r="S74" s="39">
        <v>80</v>
      </c>
      <c r="T74" s="39">
        <v>77</v>
      </c>
      <c r="U74" s="39">
        <v>81</v>
      </c>
      <c r="V74" s="39">
        <v>80</v>
      </c>
      <c r="W74" s="39">
        <v>80</v>
      </c>
      <c r="X74" s="39">
        <v>77</v>
      </c>
    </row>
    <row r="75" spans="2:25" ht="14.15" customHeight="1">
      <c r="B75" s="270"/>
      <c r="C75" s="16" t="s">
        <v>49</v>
      </c>
      <c r="D75" s="39">
        <v>28.64</v>
      </c>
      <c r="E75" s="39">
        <v>26.63</v>
      </c>
      <c r="F75" s="39">
        <v>26.5</v>
      </c>
      <c r="G75" s="39">
        <v>31.74</v>
      </c>
      <c r="H75" s="39">
        <v>31.32</v>
      </c>
      <c r="I75" s="39">
        <v>26.84</v>
      </c>
      <c r="J75" s="39">
        <v>26.61</v>
      </c>
      <c r="K75" s="39">
        <v>20.73</v>
      </c>
      <c r="L75" s="39">
        <v>23.23</v>
      </c>
      <c r="M75" s="39">
        <v>19.98</v>
      </c>
      <c r="N75" s="39">
        <v>24.53</v>
      </c>
      <c r="O75" s="39">
        <v>25.48</v>
      </c>
      <c r="P75" s="39">
        <v>26.43</v>
      </c>
      <c r="Q75" s="39">
        <v>23.92</v>
      </c>
      <c r="R75" s="39">
        <v>22.2</v>
      </c>
      <c r="S75" s="39">
        <v>23.19</v>
      </c>
      <c r="T75" s="39">
        <v>22.11</v>
      </c>
      <c r="U75" s="39">
        <v>22.21</v>
      </c>
      <c r="V75" s="39">
        <v>22.8</v>
      </c>
      <c r="W75" s="39">
        <v>22.56</v>
      </c>
      <c r="X75" s="39">
        <v>21.66</v>
      </c>
    </row>
    <row r="76" spans="2:25" ht="14.15" customHeight="1">
      <c r="B76" s="270" t="s">
        <v>1081</v>
      </c>
      <c r="C76" s="16" t="s">
        <v>45</v>
      </c>
      <c r="D76" s="39">
        <v>49</v>
      </c>
      <c r="E76" s="39">
        <v>50</v>
      </c>
      <c r="F76" s="39">
        <v>49</v>
      </c>
      <c r="G76" s="39">
        <v>27</v>
      </c>
      <c r="H76" s="39">
        <v>50</v>
      </c>
      <c r="I76" s="39">
        <v>46</v>
      </c>
      <c r="J76" s="39">
        <v>49</v>
      </c>
      <c r="K76" s="39">
        <v>51</v>
      </c>
      <c r="L76" s="39">
        <v>56</v>
      </c>
      <c r="M76" s="39">
        <v>53</v>
      </c>
      <c r="N76" s="39">
        <v>53</v>
      </c>
      <c r="O76" s="39">
        <v>51</v>
      </c>
      <c r="P76" s="39">
        <v>52</v>
      </c>
      <c r="Q76" s="39">
        <v>50</v>
      </c>
      <c r="R76" s="39">
        <v>52</v>
      </c>
      <c r="S76" s="39">
        <v>49</v>
      </c>
      <c r="T76" s="39">
        <v>53</v>
      </c>
      <c r="U76" s="39">
        <v>51</v>
      </c>
      <c r="V76" s="39">
        <v>53</v>
      </c>
      <c r="W76" s="39">
        <v>52</v>
      </c>
      <c r="X76" s="39">
        <v>55</v>
      </c>
    </row>
    <row r="77" spans="2:25" ht="14.15" customHeight="1">
      <c r="B77" s="270"/>
      <c r="C77" s="16" t="s">
        <v>47</v>
      </c>
      <c r="D77" s="39">
        <v>83.5</v>
      </c>
      <c r="E77" s="39">
        <v>68</v>
      </c>
      <c r="F77" s="39">
        <v>71</v>
      </c>
      <c r="G77" s="39">
        <v>61</v>
      </c>
      <c r="H77" s="39">
        <v>73</v>
      </c>
      <c r="I77" s="39">
        <v>62.5</v>
      </c>
      <c r="J77" s="39">
        <v>65</v>
      </c>
      <c r="K77" s="39">
        <v>64.5</v>
      </c>
      <c r="L77" s="39">
        <v>67</v>
      </c>
      <c r="M77" s="39">
        <v>67</v>
      </c>
      <c r="N77" s="39">
        <v>73</v>
      </c>
      <c r="O77" s="39">
        <v>73</v>
      </c>
      <c r="P77" s="39">
        <v>67</v>
      </c>
      <c r="Q77" s="39">
        <v>67</v>
      </c>
      <c r="R77" s="39">
        <v>68</v>
      </c>
      <c r="S77" s="39">
        <v>65</v>
      </c>
      <c r="T77" s="39">
        <v>66</v>
      </c>
      <c r="U77" s="39">
        <v>67.5</v>
      </c>
      <c r="V77" s="39">
        <v>64</v>
      </c>
      <c r="W77" s="39">
        <v>66</v>
      </c>
      <c r="X77" s="39">
        <v>65</v>
      </c>
    </row>
    <row r="78" spans="2:25" ht="14.15" customHeight="1">
      <c r="B78" s="270"/>
      <c r="C78" s="16" t="s">
        <v>46</v>
      </c>
      <c r="D78" s="39">
        <v>74.004464285714292</v>
      </c>
      <c r="E78" s="39">
        <v>72.94411375661376</v>
      </c>
      <c r="F78" s="39">
        <v>69.783068783068799</v>
      </c>
      <c r="G78" s="39">
        <v>58.129216269841272</v>
      </c>
      <c r="H78" s="39">
        <v>76.315228174603192</v>
      </c>
      <c r="I78" s="39">
        <v>68.252562830687836</v>
      </c>
      <c r="J78" s="39">
        <v>69.72304894179895</v>
      </c>
      <c r="K78" s="39">
        <v>69.893105158730165</v>
      </c>
      <c r="L78" s="39">
        <v>70.903439153439152</v>
      </c>
      <c r="M78" s="39">
        <v>67.762400793650798</v>
      </c>
      <c r="N78" s="39">
        <v>75.604993386243393</v>
      </c>
      <c r="O78" s="39">
        <v>72.94411375661376</v>
      </c>
      <c r="P78" s="39">
        <v>74.654679232804227</v>
      </c>
      <c r="Q78" s="39">
        <v>70.643353174603178</v>
      </c>
      <c r="R78" s="39">
        <v>70.473296957671963</v>
      </c>
      <c r="S78" s="39">
        <v>69.042824074074076</v>
      </c>
      <c r="T78" s="39">
        <v>69.072833994709001</v>
      </c>
      <c r="U78" s="39">
        <v>71.583664021164026</v>
      </c>
      <c r="V78" s="39">
        <v>70.51331018518519</v>
      </c>
      <c r="W78" s="39">
        <v>70.893435846560863</v>
      </c>
      <c r="X78" s="39">
        <v>71.033482142857153</v>
      </c>
      <c r="Y78" s="44"/>
    </row>
    <row r="79" spans="2:25" ht="14.15" customHeight="1">
      <c r="B79" s="270"/>
      <c r="C79" s="16" t="s">
        <v>48</v>
      </c>
      <c r="D79" s="39">
        <v>97</v>
      </c>
      <c r="E79" s="39">
        <v>96</v>
      </c>
      <c r="F79" s="39">
        <v>85</v>
      </c>
      <c r="G79" s="39">
        <v>85</v>
      </c>
      <c r="H79" s="39">
        <v>96</v>
      </c>
      <c r="I79" s="39">
        <v>85</v>
      </c>
      <c r="J79" s="39">
        <v>91</v>
      </c>
      <c r="K79" s="39">
        <v>83</v>
      </c>
      <c r="L79" s="39">
        <v>85</v>
      </c>
      <c r="M79" s="39">
        <v>80</v>
      </c>
      <c r="N79" s="39">
        <v>91</v>
      </c>
      <c r="O79" s="39">
        <v>90.5</v>
      </c>
      <c r="P79" s="39">
        <v>88</v>
      </c>
      <c r="Q79" s="39">
        <v>88</v>
      </c>
      <c r="R79" s="39">
        <v>85</v>
      </c>
      <c r="S79" s="39">
        <v>85</v>
      </c>
      <c r="T79" s="39">
        <v>84.5</v>
      </c>
      <c r="U79" s="39">
        <v>85</v>
      </c>
      <c r="V79" s="39">
        <v>88</v>
      </c>
      <c r="W79" s="39">
        <v>86</v>
      </c>
      <c r="X79" s="39">
        <v>84.5</v>
      </c>
    </row>
    <row r="80" spans="2:25" ht="14.15" customHeight="1">
      <c r="B80" s="270"/>
      <c r="C80" s="16" t="s">
        <v>49</v>
      </c>
      <c r="D80" s="39">
        <v>30.24</v>
      </c>
      <c r="E80" s="39">
        <v>28.29</v>
      </c>
      <c r="F80" s="39">
        <v>28.9</v>
      </c>
      <c r="G80" s="39">
        <v>36.4</v>
      </c>
      <c r="H80" s="39">
        <v>35.270000000000003</v>
      </c>
      <c r="I80" s="39">
        <v>33.369999999999997</v>
      </c>
      <c r="J80" s="39">
        <v>29.98</v>
      </c>
      <c r="K80" s="39">
        <v>27.89</v>
      </c>
      <c r="L80" s="39">
        <v>27.72</v>
      </c>
      <c r="M80" s="39">
        <v>23.58</v>
      </c>
      <c r="N80" s="39">
        <v>29.29</v>
      </c>
      <c r="O80" s="39">
        <v>30.82</v>
      </c>
      <c r="P80" s="39">
        <v>33.57</v>
      </c>
      <c r="Q80" s="39">
        <v>28.11</v>
      </c>
      <c r="R80" s="39">
        <v>25.96</v>
      </c>
      <c r="S80" s="39">
        <v>28.72</v>
      </c>
      <c r="T80" s="39">
        <v>24.91</v>
      </c>
      <c r="U80" s="39">
        <v>27.42</v>
      </c>
      <c r="V80" s="39">
        <v>26.73</v>
      </c>
      <c r="W80" s="39">
        <v>28.88</v>
      </c>
      <c r="X80" s="39">
        <v>28.75</v>
      </c>
    </row>
    <row r="81" spans="2:24" ht="14.15" customHeight="1">
      <c r="B81" s="270" t="s">
        <v>108</v>
      </c>
      <c r="C81" s="16" t="s">
        <v>45</v>
      </c>
      <c r="D81" s="39">
        <v>1</v>
      </c>
      <c r="E81" s="39">
        <v>1</v>
      </c>
      <c r="F81" s="39">
        <v>1</v>
      </c>
      <c r="G81" s="39">
        <v>1</v>
      </c>
      <c r="H81" s="39">
        <v>1</v>
      </c>
      <c r="I81" s="39">
        <v>1</v>
      </c>
      <c r="J81" s="39">
        <v>1</v>
      </c>
      <c r="K81" s="39">
        <v>1</v>
      </c>
      <c r="L81" s="39">
        <v>1</v>
      </c>
      <c r="M81" s="39">
        <v>1</v>
      </c>
      <c r="N81" s="39">
        <v>1</v>
      </c>
      <c r="O81" s="39">
        <v>1</v>
      </c>
      <c r="P81" s="39">
        <v>1</v>
      </c>
      <c r="Q81" s="39">
        <v>1</v>
      </c>
      <c r="R81" s="39">
        <v>1</v>
      </c>
      <c r="S81" s="39">
        <v>1</v>
      </c>
      <c r="T81" s="39">
        <v>1</v>
      </c>
      <c r="U81" s="39">
        <v>1</v>
      </c>
      <c r="V81" s="39">
        <v>1</v>
      </c>
      <c r="W81" s="39">
        <v>1</v>
      </c>
      <c r="X81" s="39">
        <v>1</v>
      </c>
    </row>
    <row r="82" spans="2:24" ht="14.15" customHeight="1">
      <c r="B82" s="270"/>
      <c r="C82" s="16" t="s">
        <v>47</v>
      </c>
      <c r="D82" s="39">
        <v>6.5</v>
      </c>
      <c r="E82" s="39">
        <v>11</v>
      </c>
      <c r="F82" s="39">
        <v>8</v>
      </c>
      <c r="G82" s="39">
        <v>4.5</v>
      </c>
      <c r="H82" s="39">
        <v>2</v>
      </c>
      <c r="I82" s="39">
        <v>2</v>
      </c>
      <c r="J82" s="39">
        <v>3</v>
      </c>
      <c r="K82" s="39">
        <v>2</v>
      </c>
      <c r="L82" s="39">
        <v>1</v>
      </c>
      <c r="M82" s="39">
        <v>1</v>
      </c>
      <c r="N82" s="39">
        <v>1</v>
      </c>
      <c r="O82" s="39">
        <v>1</v>
      </c>
      <c r="P82" s="39">
        <v>1</v>
      </c>
      <c r="Q82" s="39">
        <v>1</v>
      </c>
      <c r="R82" s="39">
        <v>1</v>
      </c>
      <c r="S82" s="39">
        <v>1</v>
      </c>
      <c r="T82" s="39">
        <v>1</v>
      </c>
      <c r="U82" s="39">
        <v>1</v>
      </c>
      <c r="V82" s="39">
        <v>1</v>
      </c>
      <c r="W82" s="39">
        <v>1</v>
      </c>
      <c r="X82" s="39">
        <v>1</v>
      </c>
    </row>
    <row r="83" spans="2:24" ht="14.15" customHeight="1">
      <c r="B83" s="270"/>
      <c r="C83" s="16" t="s">
        <v>46</v>
      </c>
      <c r="D83" s="39">
        <v>9.7032076719576725</v>
      </c>
      <c r="E83" s="39">
        <v>11.363756613756614</v>
      </c>
      <c r="F83" s="39">
        <v>10.883597883597885</v>
      </c>
      <c r="G83" s="39">
        <v>8.9729662698412707</v>
      </c>
      <c r="H83" s="39">
        <v>9.2830687830687832</v>
      </c>
      <c r="I83" s="39">
        <v>8.3427579365079367</v>
      </c>
      <c r="J83" s="39">
        <v>7.6225198412698418</v>
      </c>
      <c r="K83" s="39">
        <v>7.9026124338624344</v>
      </c>
      <c r="L83" s="39">
        <v>6.232060185185186</v>
      </c>
      <c r="M83" s="39">
        <v>4.8416005291005293</v>
      </c>
      <c r="N83" s="39">
        <v>7.0823412698412707</v>
      </c>
      <c r="O83" s="39">
        <v>5.8919477513227516</v>
      </c>
      <c r="P83" s="39">
        <v>6.4021164021164028</v>
      </c>
      <c r="Q83" s="39">
        <v>5.6118551587301591</v>
      </c>
      <c r="R83" s="39">
        <v>4.7915839947089953</v>
      </c>
      <c r="S83" s="39">
        <v>4.6915509259259265</v>
      </c>
      <c r="T83" s="39">
        <v>5.0916832010582009</v>
      </c>
      <c r="U83" s="39">
        <v>5.5518353174603181</v>
      </c>
      <c r="V83" s="39">
        <v>5.2817460317460325</v>
      </c>
      <c r="W83" s="39">
        <v>5.3617724867724874</v>
      </c>
      <c r="X83" s="39">
        <v>6.292080026455027</v>
      </c>
    </row>
    <row r="84" spans="2:24" ht="14.15" customHeight="1">
      <c r="B84" s="270"/>
      <c r="C84" s="16" t="s">
        <v>48</v>
      </c>
      <c r="D84" s="39">
        <v>13</v>
      </c>
      <c r="E84" s="39">
        <v>13</v>
      </c>
      <c r="F84" s="39">
        <v>16</v>
      </c>
      <c r="G84" s="39">
        <v>14</v>
      </c>
      <c r="H84" s="39">
        <v>14</v>
      </c>
      <c r="I84" s="39">
        <v>12</v>
      </c>
      <c r="J84" s="39">
        <v>9</v>
      </c>
      <c r="K84" s="39">
        <v>9</v>
      </c>
      <c r="L84" s="39">
        <v>5</v>
      </c>
      <c r="M84" s="39">
        <v>4</v>
      </c>
      <c r="N84" s="39">
        <v>6</v>
      </c>
      <c r="O84" s="39">
        <v>4</v>
      </c>
      <c r="P84" s="39">
        <v>5</v>
      </c>
      <c r="Q84" s="39">
        <v>6</v>
      </c>
      <c r="R84" s="39">
        <v>5</v>
      </c>
      <c r="S84" s="39">
        <v>4</v>
      </c>
      <c r="T84" s="39">
        <v>7</v>
      </c>
      <c r="U84" s="39">
        <v>6</v>
      </c>
      <c r="V84" s="39">
        <v>7</v>
      </c>
      <c r="W84" s="39">
        <v>6</v>
      </c>
      <c r="X84" s="39">
        <v>7.5</v>
      </c>
    </row>
    <row r="85" spans="2:24" ht="14.15" customHeight="1">
      <c r="B85" s="270"/>
      <c r="C85" s="16" t="s">
        <v>49</v>
      </c>
      <c r="D85" s="39">
        <v>11.45</v>
      </c>
      <c r="E85" s="39">
        <v>11.76</v>
      </c>
      <c r="F85" s="39">
        <v>12.54</v>
      </c>
      <c r="G85" s="39">
        <v>10.94</v>
      </c>
      <c r="H85" s="39">
        <v>12.71</v>
      </c>
      <c r="I85" s="39">
        <v>12.95</v>
      </c>
      <c r="J85" s="39">
        <v>10.220000000000001</v>
      </c>
      <c r="K85" s="39">
        <v>13.25</v>
      </c>
      <c r="L85" s="39">
        <v>12.8</v>
      </c>
      <c r="M85" s="39">
        <v>9.26</v>
      </c>
      <c r="N85" s="39">
        <v>13.45</v>
      </c>
      <c r="O85" s="39">
        <v>14.89</v>
      </c>
      <c r="P85" s="39">
        <v>13.4</v>
      </c>
      <c r="Q85" s="39">
        <v>10.52</v>
      </c>
      <c r="R85" s="39">
        <v>8.19</v>
      </c>
      <c r="S85" s="39">
        <v>11.36</v>
      </c>
      <c r="T85" s="39">
        <v>8.61</v>
      </c>
      <c r="U85" s="39">
        <v>10.82</v>
      </c>
      <c r="V85" s="39">
        <v>9.3800000000000008</v>
      </c>
      <c r="W85" s="39">
        <v>13.57</v>
      </c>
      <c r="X85" s="39">
        <v>12.01</v>
      </c>
    </row>
    <row r="86" spans="2:24">
      <c r="D86" s="44"/>
      <c r="E86" s="44"/>
      <c r="F86" s="44"/>
      <c r="G86" s="44"/>
      <c r="H86" s="44"/>
      <c r="I86" s="44"/>
      <c r="J86" s="44"/>
      <c r="K86" s="44"/>
      <c r="L86" s="44"/>
      <c r="M86" s="44"/>
      <c r="N86" s="44"/>
      <c r="O86" s="44"/>
      <c r="P86" s="44"/>
      <c r="Q86" s="44"/>
      <c r="R86" s="44"/>
      <c r="S86" s="44"/>
      <c r="T86" s="44"/>
      <c r="U86" s="44"/>
      <c r="V86" s="44"/>
      <c r="W86" s="44"/>
      <c r="X86" s="44"/>
    </row>
    <row r="88" spans="2:24">
      <c r="B88" s="4" t="s">
        <v>76</v>
      </c>
    </row>
    <row r="89" spans="2:24">
      <c r="B89" s="13" t="s">
        <v>1082</v>
      </c>
    </row>
    <row r="90" spans="2:24">
      <c r="B90" s="4" t="s">
        <v>77</v>
      </c>
    </row>
    <row r="91" spans="2:24">
      <c r="B91" s="13" t="s">
        <v>1087</v>
      </c>
    </row>
    <row r="92" spans="2:24">
      <c r="B92" s="13" t="s">
        <v>78</v>
      </c>
    </row>
    <row r="93" spans="2:24">
      <c r="B93" s="13" t="s">
        <v>999</v>
      </c>
    </row>
    <row r="94" spans="2:24">
      <c r="B94" s="20" t="s">
        <v>80</v>
      </c>
    </row>
    <row r="95" spans="2:24">
      <c r="B95" s="20" t="s">
        <v>81</v>
      </c>
    </row>
    <row r="97" spans="2:2">
      <c r="B97" s="20"/>
    </row>
  </sheetData>
  <mergeCells count="12">
    <mergeCell ref="B71:B75"/>
    <mergeCell ref="B76:B80"/>
    <mergeCell ref="B81:B85"/>
    <mergeCell ref="B42:C43"/>
    <mergeCell ref="B5:C6"/>
    <mergeCell ref="B60:B64"/>
    <mergeCell ref="B66:B70"/>
    <mergeCell ref="D5:X5"/>
    <mergeCell ref="D42:X42"/>
    <mergeCell ref="B45:B49"/>
    <mergeCell ref="B50:B54"/>
    <mergeCell ref="B55:B59"/>
  </mergeCells>
  <hyperlinks>
    <hyperlink ref="B94" location="'IDI disclaimer'!A1" display="See IDI disclaimer" xr:uid="{2EF69753-FDCB-493F-A532-9928C244DB8F}"/>
    <hyperlink ref="B1" location="INDEX!A1" display="Back to index" xr:uid="{A38D6265-615B-404E-BB16-7A850C5E81E6}"/>
    <hyperlink ref="B95" location="'Appendix1'!A1" display="See Appendix for Faculty groupings" xr:uid="{A2C4FD0E-7491-434D-A7B3-9DF840689929}"/>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989F94-2343-4282-815B-294C48A783E9}">
  <sheetPr>
    <tabColor theme="5" tint="0.39997558519241921"/>
  </sheetPr>
  <dimension ref="B1:Z102"/>
  <sheetViews>
    <sheetView zoomScaleNormal="100" workbookViewId="0">
      <selection activeCell="B5" sqref="B5:Y5"/>
    </sheetView>
  </sheetViews>
  <sheetFormatPr defaultColWidth="10.6328125" defaultRowHeight="14"/>
  <cols>
    <col min="1" max="1" width="10.6328125" style="29"/>
    <col min="2" max="2" width="34.08984375" style="29" customWidth="1"/>
    <col min="3" max="3" width="11" style="29" customWidth="1"/>
    <col min="4" max="25" width="6.36328125" style="29" bestFit="1" customWidth="1"/>
    <col min="26" max="16384" width="10.6328125" style="29"/>
  </cols>
  <sheetData>
    <row r="1" spans="2:25" ht="16" customHeight="1">
      <c r="B1" s="273" t="s">
        <v>35</v>
      </c>
      <c r="C1" s="274"/>
      <c r="D1" s="274"/>
      <c r="E1" s="274"/>
      <c r="F1" s="274"/>
      <c r="G1" s="274"/>
      <c r="H1" s="274"/>
      <c r="I1" s="274"/>
      <c r="J1" s="274"/>
      <c r="K1" s="274"/>
      <c r="L1" s="274"/>
      <c r="M1" s="274"/>
      <c r="N1" s="274"/>
      <c r="O1" s="274"/>
      <c r="P1" s="274"/>
      <c r="Q1" s="274"/>
      <c r="R1" s="274"/>
      <c r="S1" s="274"/>
      <c r="T1" s="274"/>
      <c r="U1" s="274"/>
      <c r="V1" s="274"/>
      <c r="W1" s="274"/>
      <c r="X1" s="274"/>
      <c r="Y1" s="274"/>
    </row>
    <row r="2" spans="2:25" ht="14.5">
      <c r="B2" s="12" t="s">
        <v>26</v>
      </c>
    </row>
    <row r="3" spans="2:25" ht="23.5">
      <c r="B3" s="6" t="s">
        <v>1083</v>
      </c>
    </row>
    <row r="4" spans="2:25" ht="14.5">
      <c r="B4" s="7" t="s">
        <v>1248</v>
      </c>
    </row>
    <row r="5" spans="2:25" ht="16" customHeight="1">
      <c r="B5" s="273" t="s">
        <v>35</v>
      </c>
      <c r="C5" s="274"/>
      <c r="D5" s="274"/>
      <c r="E5" s="274"/>
      <c r="F5" s="274"/>
      <c r="G5" s="274"/>
      <c r="H5" s="274"/>
      <c r="I5" s="274"/>
      <c r="J5" s="274"/>
      <c r="K5" s="274"/>
      <c r="L5" s="274"/>
      <c r="M5" s="274"/>
      <c r="N5" s="274"/>
      <c r="O5" s="274"/>
      <c r="P5" s="274"/>
      <c r="Q5" s="274"/>
      <c r="R5" s="274"/>
      <c r="S5" s="274"/>
      <c r="T5" s="274"/>
      <c r="U5" s="274"/>
      <c r="V5" s="274"/>
      <c r="W5" s="274"/>
      <c r="X5" s="274"/>
      <c r="Y5" s="274"/>
    </row>
    <row r="6" spans="2:25" ht="14.15" customHeight="1">
      <c r="B6" s="275"/>
      <c r="C6" s="275"/>
      <c r="D6" s="259" t="s">
        <v>1078</v>
      </c>
      <c r="E6" s="259"/>
      <c r="F6" s="259"/>
      <c r="G6" s="259"/>
      <c r="H6" s="259"/>
      <c r="I6" s="259"/>
      <c r="J6" s="259"/>
      <c r="K6" s="259"/>
      <c r="L6" s="259"/>
      <c r="M6" s="259"/>
      <c r="N6" s="259"/>
      <c r="O6" s="259"/>
      <c r="P6" s="259"/>
      <c r="Q6" s="259"/>
      <c r="R6" s="259"/>
      <c r="S6" s="259"/>
      <c r="T6" s="259"/>
      <c r="U6" s="259"/>
      <c r="V6" s="259"/>
      <c r="W6" s="259"/>
      <c r="X6" s="259"/>
    </row>
    <row r="7" spans="2:25" ht="14.15" customHeight="1">
      <c r="B7" s="275"/>
      <c r="C7" s="275"/>
      <c r="D7" s="37">
        <v>2000</v>
      </c>
      <c r="E7" s="37">
        <v>2001</v>
      </c>
      <c r="F7" s="37">
        <v>2002</v>
      </c>
      <c r="G7" s="37">
        <v>2003</v>
      </c>
      <c r="H7" s="37">
        <v>2004</v>
      </c>
      <c r="I7" s="37">
        <v>2005</v>
      </c>
      <c r="J7" s="37">
        <v>2006</v>
      </c>
      <c r="K7" s="37">
        <v>2007</v>
      </c>
      <c r="L7" s="37">
        <v>2008</v>
      </c>
      <c r="M7" s="37">
        <v>2009</v>
      </c>
      <c r="N7" s="37">
        <v>2010</v>
      </c>
      <c r="O7" s="37">
        <v>2011</v>
      </c>
      <c r="P7" s="37">
        <v>2012</v>
      </c>
      <c r="Q7" s="37">
        <v>2013</v>
      </c>
      <c r="R7" s="37">
        <v>2014</v>
      </c>
      <c r="S7" s="37">
        <v>2015</v>
      </c>
      <c r="T7" s="37">
        <v>2016</v>
      </c>
      <c r="U7" s="37">
        <v>2017</v>
      </c>
      <c r="V7" s="37">
        <v>2018</v>
      </c>
      <c r="W7" s="37">
        <v>2019</v>
      </c>
      <c r="X7" s="37">
        <v>2020</v>
      </c>
    </row>
    <row r="8" spans="2:25" ht="14.15" customHeight="1">
      <c r="B8" s="15" t="s">
        <v>1045</v>
      </c>
      <c r="C8" s="16" t="s">
        <v>29</v>
      </c>
      <c r="D8" s="21">
        <v>39</v>
      </c>
      <c r="E8" s="21">
        <v>42</v>
      </c>
      <c r="F8" s="21">
        <v>51</v>
      </c>
      <c r="G8" s="21">
        <v>57</v>
      </c>
      <c r="H8" s="21">
        <v>96</v>
      </c>
      <c r="I8" s="21">
        <v>105</v>
      </c>
      <c r="J8" s="21">
        <v>105</v>
      </c>
      <c r="K8" s="21">
        <v>117</v>
      </c>
      <c r="L8" s="21">
        <v>189</v>
      </c>
      <c r="M8" s="21">
        <v>252</v>
      </c>
      <c r="N8" s="21">
        <v>321</v>
      </c>
      <c r="O8" s="21">
        <v>465</v>
      </c>
      <c r="P8" s="21">
        <v>435</v>
      </c>
      <c r="Q8" s="21">
        <v>615</v>
      </c>
      <c r="R8" s="21">
        <v>726</v>
      </c>
      <c r="S8" s="21">
        <v>690</v>
      </c>
      <c r="T8" s="21">
        <v>672</v>
      </c>
      <c r="U8" s="21">
        <v>771</v>
      </c>
      <c r="V8" s="21">
        <v>777</v>
      </c>
      <c r="W8" s="21">
        <v>837</v>
      </c>
      <c r="X8" s="21">
        <v>864</v>
      </c>
    </row>
    <row r="9" spans="2:25" s="13" customFormat="1" ht="14.15" customHeight="1">
      <c r="B9" s="16"/>
      <c r="C9" s="16"/>
      <c r="D9" s="21"/>
      <c r="E9" s="21"/>
      <c r="F9" s="21"/>
      <c r="G9" s="21"/>
      <c r="H9" s="21"/>
      <c r="I9" s="21"/>
      <c r="J9" s="21"/>
      <c r="K9" s="21"/>
      <c r="L9" s="21"/>
      <c r="M9" s="21"/>
      <c r="N9" s="21"/>
      <c r="O9" s="21"/>
      <c r="P9" s="21"/>
      <c r="Q9" s="21"/>
      <c r="R9" s="21"/>
      <c r="S9" s="21"/>
      <c r="T9" s="21"/>
      <c r="U9" s="21"/>
      <c r="V9" s="21"/>
      <c r="W9" s="21"/>
      <c r="X9" s="21"/>
    </row>
    <row r="10" spans="2:25" s="13" customFormat="1" ht="14.15" customHeight="1">
      <c r="B10" s="15" t="s">
        <v>101</v>
      </c>
      <c r="C10" s="16" t="s">
        <v>29</v>
      </c>
      <c r="D10" s="118">
        <v>39</v>
      </c>
      <c r="E10" s="118">
        <v>39</v>
      </c>
      <c r="F10" s="118">
        <v>54</v>
      </c>
      <c r="G10" s="118">
        <v>54</v>
      </c>
      <c r="H10" s="118">
        <v>96</v>
      </c>
      <c r="I10" s="118">
        <v>105</v>
      </c>
      <c r="J10" s="118">
        <v>108</v>
      </c>
      <c r="K10" s="118">
        <v>117</v>
      </c>
      <c r="L10" s="118">
        <v>189</v>
      </c>
      <c r="M10" s="118">
        <v>252</v>
      </c>
      <c r="N10" s="118">
        <v>321</v>
      </c>
      <c r="O10" s="118">
        <v>465</v>
      </c>
      <c r="P10" s="118">
        <v>435</v>
      </c>
      <c r="Q10" s="118">
        <v>615</v>
      </c>
      <c r="R10" s="118">
        <v>723</v>
      </c>
      <c r="S10" s="118">
        <v>690</v>
      </c>
      <c r="T10" s="118">
        <v>672</v>
      </c>
      <c r="U10" s="118">
        <v>771</v>
      </c>
      <c r="V10" s="118">
        <v>774</v>
      </c>
      <c r="W10" s="118">
        <v>834</v>
      </c>
      <c r="X10" s="118">
        <v>864</v>
      </c>
    </row>
    <row r="11" spans="2:25" s="13" customFormat="1" ht="14.15" customHeight="1">
      <c r="B11" s="15" t="s">
        <v>102</v>
      </c>
      <c r="C11" s="16" t="s">
        <v>29</v>
      </c>
      <c r="D11" s="118" t="s">
        <v>32</v>
      </c>
      <c r="E11" s="118" t="s">
        <v>32</v>
      </c>
      <c r="F11" s="118" t="s">
        <v>32</v>
      </c>
      <c r="G11" s="118" t="s">
        <v>32</v>
      </c>
      <c r="H11" s="118" t="s">
        <v>32</v>
      </c>
      <c r="I11" s="118" t="s">
        <v>32</v>
      </c>
      <c r="J11" s="118" t="s">
        <v>32</v>
      </c>
      <c r="K11" s="118" t="s">
        <v>32</v>
      </c>
      <c r="L11" s="118" t="s">
        <v>32</v>
      </c>
      <c r="M11" s="118" t="s">
        <v>32</v>
      </c>
      <c r="N11" s="118" t="s">
        <v>32</v>
      </c>
      <c r="O11" s="118" t="s">
        <v>32</v>
      </c>
      <c r="P11" s="118" t="s">
        <v>32</v>
      </c>
      <c r="Q11" s="118" t="s">
        <v>32</v>
      </c>
      <c r="R11" s="118" t="s">
        <v>32</v>
      </c>
      <c r="S11" s="118" t="s">
        <v>32</v>
      </c>
      <c r="T11" s="118" t="s">
        <v>32</v>
      </c>
      <c r="U11" s="118" t="s">
        <v>32</v>
      </c>
      <c r="V11" s="118" t="s">
        <v>32</v>
      </c>
      <c r="W11" s="118" t="s">
        <v>32</v>
      </c>
      <c r="X11" s="118" t="s">
        <v>32</v>
      </c>
    </row>
    <row r="12" spans="2:25" s="13" customFormat="1" ht="14.15" customHeight="1">
      <c r="B12" s="16"/>
      <c r="C12" s="16"/>
      <c r="D12" s="118"/>
      <c r="E12" s="118"/>
      <c r="F12" s="118"/>
      <c r="G12" s="118"/>
      <c r="H12" s="118"/>
      <c r="I12" s="118"/>
      <c r="J12" s="118"/>
      <c r="K12" s="118"/>
      <c r="L12" s="118"/>
      <c r="M12" s="118"/>
      <c r="N12" s="118"/>
      <c r="O12" s="118"/>
      <c r="P12" s="118"/>
      <c r="Q12" s="118"/>
      <c r="R12" s="118"/>
      <c r="S12" s="118"/>
      <c r="T12" s="118"/>
      <c r="U12" s="118"/>
      <c r="V12" s="118"/>
      <c r="W12" s="118"/>
      <c r="X12" s="118"/>
    </row>
    <row r="13" spans="2:25">
      <c r="B13" s="15" t="s">
        <v>1084</v>
      </c>
      <c r="C13" s="16" t="s">
        <v>35</v>
      </c>
      <c r="D13" s="32" t="s">
        <v>27</v>
      </c>
      <c r="E13" s="32" t="s">
        <v>27</v>
      </c>
      <c r="F13" s="32" t="s">
        <v>27</v>
      </c>
      <c r="G13" s="32" t="s">
        <v>27</v>
      </c>
      <c r="H13" s="32" t="s">
        <v>27</v>
      </c>
      <c r="I13" s="32" t="s">
        <v>27</v>
      </c>
      <c r="J13" s="32" t="s">
        <v>27</v>
      </c>
      <c r="K13" s="32" t="s">
        <v>27</v>
      </c>
      <c r="L13" s="32" t="s">
        <v>27</v>
      </c>
      <c r="M13" s="32" t="s">
        <v>27</v>
      </c>
      <c r="N13" s="32" t="s">
        <v>27</v>
      </c>
      <c r="O13" s="32" t="s">
        <v>27</v>
      </c>
      <c r="P13" s="32" t="s">
        <v>27</v>
      </c>
      <c r="Q13" s="32" t="s">
        <v>27</v>
      </c>
      <c r="R13" s="32" t="s">
        <v>27</v>
      </c>
      <c r="S13" s="32" t="s">
        <v>27</v>
      </c>
      <c r="T13" s="32" t="s">
        <v>27</v>
      </c>
      <c r="U13" s="32" t="s">
        <v>27</v>
      </c>
      <c r="V13" s="32" t="s">
        <v>27</v>
      </c>
      <c r="W13" s="32" t="s">
        <v>27</v>
      </c>
      <c r="X13" s="32" t="s">
        <v>27</v>
      </c>
    </row>
    <row r="14" spans="2:25" ht="14.5">
      <c r="B14" s="15" t="s">
        <v>103</v>
      </c>
      <c r="C14" s="16" t="s">
        <v>29</v>
      </c>
      <c r="D14" s="21">
        <v>3</v>
      </c>
      <c r="E14" s="21">
        <v>6</v>
      </c>
      <c r="F14" s="21">
        <v>6</v>
      </c>
      <c r="G14" s="21">
        <v>6</v>
      </c>
      <c r="H14" s="21">
        <v>12</v>
      </c>
      <c r="I14" s="21">
        <v>12</v>
      </c>
      <c r="J14" s="21">
        <v>9</v>
      </c>
      <c r="K14" s="21">
        <v>12</v>
      </c>
      <c r="L14" s="21">
        <v>12</v>
      </c>
      <c r="M14" s="21">
        <v>30</v>
      </c>
      <c r="N14" s="21">
        <v>27</v>
      </c>
      <c r="O14" s="21">
        <v>60</v>
      </c>
      <c r="P14" s="21">
        <v>57</v>
      </c>
      <c r="Q14" s="21">
        <v>81</v>
      </c>
      <c r="R14" s="21">
        <v>96</v>
      </c>
      <c r="S14" s="21">
        <v>105</v>
      </c>
      <c r="T14" s="21">
        <v>141</v>
      </c>
      <c r="U14" s="21">
        <v>150</v>
      </c>
      <c r="V14" s="21">
        <v>132</v>
      </c>
      <c r="W14" s="21">
        <v>144</v>
      </c>
      <c r="X14" s="21">
        <v>141</v>
      </c>
    </row>
    <row r="15" spans="2:25" ht="14.5">
      <c r="B15" s="15" t="s">
        <v>104</v>
      </c>
      <c r="C15" s="16" t="s">
        <v>29</v>
      </c>
      <c r="D15" s="21">
        <v>36</v>
      </c>
      <c r="E15" s="21">
        <v>36</v>
      </c>
      <c r="F15" s="21">
        <v>45</v>
      </c>
      <c r="G15" s="21">
        <v>51</v>
      </c>
      <c r="H15" s="21">
        <v>84</v>
      </c>
      <c r="I15" s="21">
        <v>96</v>
      </c>
      <c r="J15" s="21">
        <v>96</v>
      </c>
      <c r="K15" s="21">
        <v>102</v>
      </c>
      <c r="L15" s="21">
        <v>177</v>
      </c>
      <c r="M15" s="21">
        <v>222</v>
      </c>
      <c r="N15" s="21">
        <v>291</v>
      </c>
      <c r="O15" s="21">
        <v>408</v>
      </c>
      <c r="P15" s="21">
        <v>378</v>
      </c>
      <c r="Q15" s="21">
        <v>534</v>
      </c>
      <c r="R15" s="21">
        <v>627</v>
      </c>
      <c r="S15" s="21">
        <v>585</v>
      </c>
      <c r="T15" s="21">
        <v>534</v>
      </c>
      <c r="U15" s="21">
        <v>624</v>
      </c>
      <c r="V15" s="21">
        <v>645</v>
      </c>
      <c r="W15" s="21">
        <v>693</v>
      </c>
      <c r="X15" s="21">
        <v>723</v>
      </c>
    </row>
    <row r="16" spans="2:25">
      <c r="B16" s="15"/>
      <c r="C16" s="16"/>
      <c r="D16" s="32"/>
      <c r="E16" s="32"/>
      <c r="F16" s="32"/>
      <c r="G16" s="32"/>
      <c r="H16" s="32"/>
      <c r="I16" s="32"/>
      <c r="J16" s="32"/>
      <c r="K16" s="32"/>
      <c r="L16" s="32"/>
      <c r="M16" s="32"/>
      <c r="N16" s="32"/>
      <c r="O16" s="32"/>
      <c r="P16" s="32"/>
      <c r="Q16" s="32"/>
      <c r="R16" s="32"/>
      <c r="S16" s="32"/>
      <c r="T16" s="32"/>
      <c r="U16" s="32"/>
      <c r="V16" s="32"/>
      <c r="W16" s="32"/>
      <c r="X16" s="32"/>
    </row>
    <row r="17" spans="2:24" ht="14.5">
      <c r="B17" s="15" t="s">
        <v>82</v>
      </c>
      <c r="C17" s="16"/>
      <c r="D17" s="21" t="s">
        <v>27</v>
      </c>
      <c r="E17" s="21" t="s">
        <v>27</v>
      </c>
      <c r="F17" s="21" t="s">
        <v>27</v>
      </c>
      <c r="G17" s="21" t="s">
        <v>27</v>
      </c>
      <c r="H17" s="21" t="s">
        <v>27</v>
      </c>
      <c r="I17" s="21" t="s">
        <v>27</v>
      </c>
      <c r="J17" s="21" t="s">
        <v>27</v>
      </c>
      <c r="K17" s="21" t="s">
        <v>27</v>
      </c>
      <c r="L17" s="21" t="s">
        <v>27</v>
      </c>
      <c r="M17" s="21" t="s">
        <v>27</v>
      </c>
      <c r="N17" s="21" t="s">
        <v>27</v>
      </c>
      <c r="O17" s="21" t="s">
        <v>27</v>
      </c>
      <c r="P17" s="21" t="s">
        <v>27</v>
      </c>
      <c r="Q17" s="21" t="s">
        <v>27</v>
      </c>
      <c r="R17" s="21" t="s">
        <v>27</v>
      </c>
      <c r="S17" s="21" t="s">
        <v>27</v>
      </c>
      <c r="T17" s="21" t="s">
        <v>27</v>
      </c>
      <c r="U17" s="21" t="s">
        <v>27</v>
      </c>
      <c r="V17" s="21" t="s">
        <v>27</v>
      </c>
      <c r="W17" s="21" t="s">
        <v>27</v>
      </c>
      <c r="X17" s="21" t="s">
        <v>27</v>
      </c>
    </row>
    <row r="18" spans="2:24" ht="14.5">
      <c r="B18" s="17" t="s">
        <v>36</v>
      </c>
      <c r="C18" s="16" t="s">
        <v>29</v>
      </c>
      <c r="D18" s="21">
        <v>12</v>
      </c>
      <c r="E18" s="21">
        <v>9</v>
      </c>
      <c r="F18" s="21">
        <v>24</v>
      </c>
      <c r="G18" s="21">
        <v>18</v>
      </c>
      <c r="H18" s="21">
        <v>33</v>
      </c>
      <c r="I18" s="21">
        <v>45</v>
      </c>
      <c r="J18" s="21">
        <v>42</v>
      </c>
      <c r="K18" s="21">
        <v>42</v>
      </c>
      <c r="L18" s="21">
        <v>90</v>
      </c>
      <c r="M18" s="21">
        <v>132</v>
      </c>
      <c r="N18" s="21">
        <v>156</v>
      </c>
      <c r="O18" s="21">
        <v>210</v>
      </c>
      <c r="P18" s="21">
        <v>201</v>
      </c>
      <c r="Q18" s="21">
        <v>273</v>
      </c>
      <c r="R18" s="21">
        <v>330</v>
      </c>
      <c r="S18" s="21">
        <v>321</v>
      </c>
      <c r="T18" s="21">
        <v>330</v>
      </c>
      <c r="U18" s="21">
        <v>360</v>
      </c>
      <c r="V18" s="21">
        <v>348</v>
      </c>
      <c r="W18" s="21">
        <v>384</v>
      </c>
      <c r="X18" s="21">
        <v>417</v>
      </c>
    </row>
    <row r="19" spans="2:24" ht="14.5">
      <c r="B19" s="17" t="s">
        <v>37</v>
      </c>
      <c r="C19" s="16" t="s">
        <v>29</v>
      </c>
      <c r="D19" s="21">
        <v>27</v>
      </c>
      <c r="E19" s="21">
        <v>33</v>
      </c>
      <c r="F19" s="21">
        <v>27</v>
      </c>
      <c r="G19" s="21">
        <v>36</v>
      </c>
      <c r="H19" s="21">
        <v>63</v>
      </c>
      <c r="I19" s="21">
        <v>60</v>
      </c>
      <c r="J19" s="21">
        <v>66</v>
      </c>
      <c r="K19" s="21">
        <v>75</v>
      </c>
      <c r="L19" s="21">
        <v>96</v>
      </c>
      <c r="M19" s="21">
        <v>120</v>
      </c>
      <c r="N19" s="21">
        <v>165</v>
      </c>
      <c r="O19" s="21">
        <v>255</v>
      </c>
      <c r="P19" s="21">
        <v>234</v>
      </c>
      <c r="Q19" s="21">
        <v>342</v>
      </c>
      <c r="R19" s="21">
        <v>396</v>
      </c>
      <c r="S19" s="21">
        <v>366</v>
      </c>
      <c r="T19" s="21">
        <v>342</v>
      </c>
      <c r="U19" s="21">
        <v>414</v>
      </c>
      <c r="V19" s="21">
        <v>432</v>
      </c>
      <c r="W19" s="21">
        <v>453</v>
      </c>
      <c r="X19" s="21">
        <v>450</v>
      </c>
    </row>
    <row r="20" spans="2:24" ht="14.5">
      <c r="B20" s="30"/>
      <c r="C20" s="16"/>
      <c r="D20" s="21"/>
      <c r="E20" s="21"/>
      <c r="F20" s="21"/>
      <c r="G20" s="21"/>
      <c r="H20" s="21"/>
      <c r="I20" s="21"/>
      <c r="J20" s="21"/>
      <c r="K20" s="21"/>
      <c r="L20" s="21"/>
      <c r="M20" s="21"/>
      <c r="N20" s="21"/>
      <c r="O20" s="21"/>
      <c r="P20" s="21"/>
      <c r="Q20" s="21"/>
      <c r="R20" s="21"/>
      <c r="S20" s="21"/>
      <c r="T20" s="21"/>
      <c r="U20" s="21"/>
      <c r="V20" s="21"/>
      <c r="W20" s="21"/>
      <c r="X20" s="21"/>
    </row>
    <row r="21" spans="2:24" ht="14.5">
      <c r="B21" s="15" t="s">
        <v>109</v>
      </c>
      <c r="C21" s="30" t="s">
        <v>35</v>
      </c>
      <c r="D21" s="245" t="s">
        <v>85</v>
      </c>
      <c r="E21" s="246"/>
      <c r="F21" s="246"/>
      <c r="G21" s="246"/>
      <c r="H21" s="246"/>
      <c r="I21" s="246"/>
      <c r="J21" s="246"/>
      <c r="K21" s="246"/>
      <c r="L21" s="246"/>
      <c r="M21" s="246"/>
      <c r="N21" s="246"/>
      <c r="O21" s="246"/>
      <c r="P21" s="246"/>
      <c r="Q21" s="246"/>
      <c r="R21" s="246"/>
      <c r="S21" s="246"/>
      <c r="T21" s="246"/>
      <c r="U21" s="246"/>
      <c r="V21" s="246"/>
      <c r="W21" s="246"/>
      <c r="X21" s="247"/>
    </row>
    <row r="22" spans="2:24" ht="14.5">
      <c r="B22" s="40" t="s">
        <v>86</v>
      </c>
      <c r="C22" s="16" t="s">
        <v>29</v>
      </c>
      <c r="D22" s="21">
        <v>3</v>
      </c>
      <c r="E22" s="21">
        <v>3</v>
      </c>
      <c r="F22" s="21">
        <v>3</v>
      </c>
      <c r="G22" s="21">
        <v>3</v>
      </c>
      <c r="H22" s="21">
        <v>6</v>
      </c>
      <c r="I22" s="21">
        <v>0</v>
      </c>
      <c r="J22" s="21">
        <v>3</v>
      </c>
      <c r="K22" s="21">
        <v>9</v>
      </c>
      <c r="L22" s="21"/>
      <c r="M22" s="21">
        <v>6</v>
      </c>
      <c r="N22" s="21">
        <v>15</v>
      </c>
      <c r="O22" s="21">
        <v>27</v>
      </c>
      <c r="P22" s="21">
        <v>24</v>
      </c>
      <c r="Q22" s="21">
        <v>30</v>
      </c>
      <c r="R22" s="21">
        <v>24</v>
      </c>
      <c r="S22" s="21">
        <v>30</v>
      </c>
      <c r="T22" s="21">
        <v>27</v>
      </c>
      <c r="U22" s="21">
        <v>45</v>
      </c>
      <c r="V22" s="21">
        <v>45</v>
      </c>
      <c r="W22" s="21">
        <v>51</v>
      </c>
      <c r="X22" s="21">
        <v>57</v>
      </c>
    </row>
    <row r="23" spans="2:24" ht="14.5">
      <c r="B23" s="40" t="s">
        <v>110</v>
      </c>
      <c r="C23" s="16" t="s">
        <v>29</v>
      </c>
      <c r="D23" s="21">
        <v>9</v>
      </c>
      <c r="E23" s="21">
        <v>15</v>
      </c>
      <c r="F23" s="21">
        <v>12</v>
      </c>
      <c r="G23" s="21">
        <v>18</v>
      </c>
      <c r="H23" s="21">
        <v>30</v>
      </c>
      <c r="I23" s="21">
        <v>24</v>
      </c>
      <c r="J23" s="21">
        <v>21</v>
      </c>
      <c r="K23" s="21">
        <v>24</v>
      </c>
      <c r="L23" s="21">
        <v>39</v>
      </c>
      <c r="M23" s="21">
        <v>48</v>
      </c>
      <c r="N23" s="21">
        <v>45</v>
      </c>
      <c r="O23" s="21">
        <v>87</v>
      </c>
      <c r="P23" s="21">
        <v>81</v>
      </c>
      <c r="Q23" s="21">
        <v>117</v>
      </c>
      <c r="R23" s="21">
        <v>180</v>
      </c>
      <c r="S23" s="21">
        <v>153</v>
      </c>
      <c r="T23" s="21">
        <v>138</v>
      </c>
      <c r="U23" s="21">
        <v>150</v>
      </c>
      <c r="V23" s="21">
        <v>147</v>
      </c>
      <c r="W23" s="21">
        <v>198</v>
      </c>
      <c r="X23" s="21">
        <v>222</v>
      </c>
    </row>
    <row r="24" spans="2:24" ht="14.5">
      <c r="B24" s="40" t="s">
        <v>91</v>
      </c>
      <c r="C24" s="16" t="s">
        <v>29</v>
      </c>
      <c r="D24" s="21">
        <v>6</v>
      </c>
      <c r="E24" s="21">
        <v>3</v>
      </c>
      <c r="F24" s="21">
        <v>6</v>
      </c>
      <c r="G24" s="21">
        <v>6</v>
      </c>
      <c r="H24" s="21">
        <v>9</v>
      </c>
      <c r="I24" s="21">
        <v>6</v>
      </c>
      <c r="J24" s="21">
        <v>12</v>
      </c>
      <c r="K24" s="21">
        <v>9</v>
      </c>
      <c r="L24" s="21">
        <v>12</v>
      </c>
      <c r="M24" s="21">
        <v>9</v>
      </c>
      <c r="N24" s="21">
        <v>12</v>
      </c>
      <c r="O24" s="21">
        <v>18</v>
      </c>
      <c r="P24" s="21">
        <v>24</v>
      </c>
      <c r="Q24" s="21">
        <v>36</v>
      </c>
      <c r="R24" s="21">
        <v>33</v>
      </c>
      <c r="S24" s="21">
        <v>36</v>
      </c>
      <c r="T24" s="21">
        <v>27</v>
      </c>
      <c r="U24" s="21">
        <v>39</v>
      </c>
      <c r="V24" s="21">
        <v>24</v>
      </c>
      <c r="W24" s="21">
        <v>33</v>
      </c>
      <c r="X24" s="21">
        <v>39</v>
      </c>
    </row>
    <row r="25" spans="2:24" ht="14.5">
      <c r="B25" s="40" t="s">
        <v>111</v>
      </c>
      <c r="C25" s="16" t="s">
        <v>29</v>
      </c>
      <c r="D25" s="21">
        <v>0</v>
      </c>
      <c r="E25" s="21">
        <v>0</v>
      </c>
      <c r="F25" s="21">
        <v>0</v>
      </c>
      <c r="G25" s="21">
        <v>0</v>
      </c>
      <c r="H25" s="21">
        <v>0</v>
      </c>
      <c r="I25" s="21">
        <v>6</v>
      </c>
      <c r="J25" s="21">
        <v>3</v>
      </c>
      <c r="K25" s="21">
        <v>6</v>
      </c>
      <c r="L25" s="21">
        <v>12</v>
      </c>
      <c r="M25" s="21">
        <v>18</v>
      </c>
      <c r="N25" s="21">
        <v>39</v>
      </c>
      <c r="O25" s="21">
        <v>57</v>
      </c>
      <c r="P25" s="21">
        <v>33</v>
      </c>
      <c r="Q25" s="21">
        <v>48</v>
      </c>
      <c r="R25" s="21">
        <v>87</v>
      </c>
      <c r="S25" s="21">
        <v>69</v>
      </c>
      <c r="T25" s="21">
        <v>102</v>
      </c>
      <c r="U25" s="21">
        <v>102</v>
      </c>
      <c r="V25" s="21">
        <v>138</v>
      </c>
      <c r="W25" s="21">
        <v>123</v>
      </c>
      <c r="X25" s="21">
        <v>144</v>
      </c>
    </row>
    <row r="26" spans="2:24" ht="14.5">
      <c r="B26" s="40" t="s">
        <v>92</v>
      </c>
      <c r="C26" s="16" t="s">
        <v>29</v>
      </c>
      <c r="D26" s="21">
        <v>9</v>
      </c>
      <c r="E26" s="21">
        <v>6</v>
      </c>
      <c r="F26" s="21">
        <v>18</v>
      </c>
      <c r="G26" s="21">
        <v>18</v>
      </c>
      <c r="H26" s="21">
        <v>27</v>
      </c>
      <c r="I26" s="21">
        <v>30</v>
      </c>
      <c r="J26" s="21">
        <v>33</v>
      </c>
      <c r="K26" s="21">
        <v>39</v>
      </c>
      <c r="L26" s="21">
        <v>81</v>
      </c>
      <c r="M26" s="21">
        <v>93</v>
      </c>
      <c r="N26" s="21">
        <v>93</v>
      </c>
      <c r="O26" s="21">
        <v>123</v>
      </c>
      <c r="P26" s="21">
        <v>93</v>
      </c>
      <c r="Q26" s="21">
        <v>135</v>
      </c>
      <c r="R26" s="21">
        <v>144</v>
      </c>
      <c r="S26" s="21">
        <v>156</v>
      </c>
      <c r="T26" s="21">
        <v>132</v>
      </c>
      <c r="U26" s="21">
        <v>141</v>
      </c>
      <c r="V26" s="21">
        <v>147</v>
      </c>
      <c r="W26" s="21">
        <v>135</v>
      </c>
      <c r="X26" s="21">
        <v>141</v>
      </c>
    </row>
    <row r="27" spans="2:24" ht="14.5">
      <c r="B27" s="40" t="s">
        <v>112</v>
      </c>
      <c r="C27" s="16" t="s">
        <v>29</v>
      </c>
      <c r="D27" s="21">
        <v>0</v>
      </c>
      <c r="E27" s="21">
        <v>0</v>
      </c>
      <c r="F27" s="21">
        <v>0</v>
      </c>
      <c r="G27" s="21">
        <v>0</v>
      </c>
      <c r="H27" s="21">
        <v>3</v>
      </c>
      <c r="I27" s="21">
        <v>3</v>
      </c>
      <c r="J27" s="21">
        <v>0</v>
      </c>
      <c r="K27" s="21">
        <v>3</v>
      </c>
      <c r="L27" s="21">
        <v>6</v>
      </c>
      <c r="M27" s="21">
        <v>12</v>
      </c>
      <c r="N27" s="21">
        <v>24</v>
      </c>
      <c r="O27" s="21">
        <v>24</v>
      </c>
      <c r="P27" s="21">
        <v>30</v>
      </c>
      <c r="Q27" s="21">
        <v>57</v>
      </c>
      <c r="R27" s="21">
        <v>51</v>
      </c>
      <c r="S27" s="21">
        <v>51</v>
      </c>
      <c r="T27" s="21">
        <v>45</v>
      </c>
      <c r="U27" s="21">
        <v>69</v>
      </c>
      <c r="V27" s="21">
        <v>60</v>
      </c>
      <c r="W27" s="21">
        <v>66</v>
      </c>
      <c r="X27" s="21">
        <v>75</v>
      </c>
    </row>
    <row r="28" spans="2:24" ht="14.5">
      <c r="B28" s="40" t="s">
        <v>113</v>
      </c>
      <c r="C28" s="16" t="s">
        <v>29</v>
      </c>
      <c r="D28" s="21">
        <v>0</v>
      </c>
      <c r="E28" s="21">
        <v>0</v>
      </c>
      <c r="F28" s="21">
        <v>0</v>
      </c>
      <c r="G28" s="21">
        <v>0</v>
      </c>
      <c r="H28" s="21">
        <v>0</v>
      </c>
      <c r="I28" s="21">
        <v>0</v>
      </c>
      <c r="J28" s="21">
        <v>0</v>
      </c>
      <c r="K28" s="21">
        <v>0</v>
      </c>
      <c r="L28" s="21">
        <v>0</v>
      </c>
      <c r="M28" s="21">
        <v>3</v>
      </c>
      <c r="N28" s="21">
        <v>0</v>
      </c>
      <c r="O28" s="21">
        <v>12</v>
      </c>
      <c r="P28" s="21">
        <v>15</v>
      </c>
      <c r="Q28" s="21">
        <v>18</v>
      </c>
      <c r="R28" s="21">
        <v>33</v>
      </c>
      <c r="S28" s="21">
        <v>36</v>
      </c>
      <c r="T28" s="21">
        <v>42</v>
      </c>
      <c r="U28" s="21">
        <v>69</v>
      </c>
      <c r="V28" s="21">
        <v>72</v>
      </c>
      <c r="W28" s="21">
        <v>78</v>
      </c>
      <c r="X28" s="21">
        <v>66</v>
      </c>
    </row>
    <row r="29" spans="2:24" ht="14.5">
      <c r="B29" s="40" t="s">
        <v>114</v>
      </c>
      <c r="C29" s="16" t="s">
        <v>29</v>
      </c>
      <c r="D29" s="21">
        <v>3</v>
      </c>
      <c r="E29" s="21">
        <v>0</v>
      </c>
      <c r="F29" s="21">
        <v>6</v>
      </c>
      <c r="G29" s="21">
        <v>0</v>
      </c>
      <c r="H29" s="21">
        <v>9</v>
      </c>
      <c r="I29" s="21">
        <v>9</v>
      </c>
      <c r="J29" s="21">
        <v>3</v>
      </c>
      <c r="K29" s="21">
        <v>6</v>
      </c>
      <c r="L29" s="21">
        <v>15</v>
      </c>
      <c r="M29" s="21">
        <v>21</v>
      </c>
      <c r="N29" s="21">
        <v>39</v>
      </c>
      <c r="O29" s="21">
        <v>39</v>
      </c>
      <c r="P29" s="21">
        <v>66</v>
      </c>
      <c r="Q29" s="21">
        <v>81</v>
      </c>
      <c r="R29" s="21">
        <v>54</v>
      </c>
      <c r="S29" s="21">
        <v>69</v>
      </c>
      <c r="T29" s="21">
        <v>57</v>
      </c>
      <c r="U29" s="21">
        <v>36</v>
      </c>
      <c r="V29" s="21">
        <v>33</v>
      </c>
      <c r="W29" s="21">
        <v>45</v>
      </c>
      <c r="X29" s="21">
        <v>21</v>
      </c>
    </row>
    <row r="30" spans="2:24" ht="14.5">
      <c r="B30" s="40" t="s">
        <v>115</v>
      </c>
      <c r="C30" s="16" t="s">
        <v>29</v>
      </c>
      <c r="D30" s="21">
        <v>0</v>
      </c>
      <c r="E30" s="21">
        <v>0</v>
      </c>
      <c r="F30" s="21">
        <v>0</v>
      </c>
      <c r="G30" s="21">
        <v>0</v>
      </c>
      <c r="H30" s="21">
        <v>0</v>
      </c>
      <c r="I30" s="21">
        <v>0</v>
      </c>
      <c r="J30" s="21">
        <v>0</v>
      </c>
      <c r="K30" s="21">
        <v>0</v>
      </c>
      <c r="L30" s="21">
        <v>0</v>
      </c>
      <c r="M30" s="21">
        <v>6</v>
      </c>
      <c r="N30" s="21">
        <v>9</v>
      </c>
      <c r="O30" s="21">
        <v>6</v>
      </c>
      <c r="P30" s="21">
        <v>9</v>
      </c>
      <c r="Q30" s="21">
        <v>12</v>
      </c>
      <c r="R30" s="21">
        <v>24</v>
      </c>
      <c r="S30" s="21">
        <v>15</v>
      </c>
      <c r="T30" s="21">
        <v>21</v>
      </c>
      <c r="U30" s="21">
        <v>27</v>
      </c>
      <c r="V30" s="21">
        <v>30</v>
      </c>
      <c r="W30" s="21">
        <v>24</v>
      </c>
      <c r="X30" s="21">
        <v>21</v>
      </c>
    </row>
    <row r="31" spans="2:24" ht="14.5">
      <c r="B31" s="40" t="s">
        <v>116</v>
      </c>
      <c r="C31" s="16" t="s">
        <v>29</v>
      </c>
      <c r="D31" s="21">
        <v>0</v>
      </c>
      <c r="E31" s="21">
        <v>0</v>
      </c>
      <c r="F31" s="21">
        <v>0</v>
      </c>
      <c r="G31" s="21">
        <v>0</v>
      </c>
      <c r="H31" s="21">
        <v>3</v>
      </c>
      <c r="I31" s="21">
        <v>3</v>
      </c>
      <c r="J31" s="21">
        <v>3</v>
      </c>
      <c r="K31" s="21">
        <v>6</v>
      </c>
      <c r="L31" s="21">
        <v>6</v>
      </c>
      <c r="M31" s="21">
        <v>9</v>
      </c>
      <c r="N31" s="21">
        <v>18</v>
      </c>
      <c r="O31" s="21">
        <v>18</v>
      </c>
      <c r="P31" s="21">
        <v>18</v>
      </c>
      <c r="Q31" s="21">
        <v>24</v>
      </c>
      <c r="R31" s="21">
        <v>21</v>
      </c>
      <c r="S31" s="21">
        <v>21</v>
      </c>
      <c r="T31" s="21">
        <v>15</v>
      </c>
      <c r="U31" s="21">
        <v>21</v>
      </c>
      <c r="V31" s="21">
        <v>18</v>
      </c>
      <c r="W31" s="21">
        <v>9</v>
      </c>
      <c r="X31" s="21">
        <v>15</v>
      </c>
    </row>
    <row r="32" spans="2:24" ht="14.5">
      <c r="B32" s="40" t="s">
        <v>95</v>
      </c>
      <c r="C32" s="16" t="s">
        <v>29</v>
      </c>
      <c r="D32" s="21">
        <v>3</v>
      </c>
      <c r="E32" s="21">
        <v>6</v>
      </c>
      <c r="F32" s="21">
        <v>3</v>
      </c>
      <c r="G32" s="21">
        <v>6</v>
      </c>
      <c r="H32" s="21">
        <v>6</v>
      </c>
      <c r="I32" s="21">
        <v>6</v>
      </c>
      <c r="J32" s="21">
        <v>12</v>
      </c>
      <c r="K32" s="21">
        <v>3</v>
      </c>
      <c r="L32" s="21">
        <v>6</v>
      </c>
      <c r="M32" s="21">
        <v>9</v>
      </c>
      <c r="N32" s="21">
        <v>6</v>
      </c>
      <c r="O32" s="21">
        <v>18</v>
      </c>
      <c r="P32" s="21">
        <v>12</v>
      </c>
      <c r="Q32" s="21">
        <v>15</v>
      </c>
      <c r="R32" s="21">
        <v>12</v>
      </c>
      <c r="S32" s="21">
        <v>6</v>
      </c>
      <c r="T32" s="21">
        <v>18</v>
      </c>
      <c r="U32" s="21">
        <v>18</v>
      </c>
      <c r="V32" s="21">
        <v>12</v>
      </c>
      <c r="W32" s="21">
        <v>18</v>
      </c>
      <c r="X32" s="21">
        <v>21</v>
      </c>
    </row>
    <row r="33" spans="2:24" ht="14.5">
      <c r="B33" s="40" t="s">
        <v>1085</v>
      </c>
      <c r="C33" s="16" t="s">
        <v>29</v>
      </c>
      <c r="D33" s="21">
        <v>0</v>
      </c>
      <c r="E33" s="21">
        <v>0</v>
      </c>
      <c r="F33" s="21">
        <v>0</v>
      </c>
      <c r="G33" s="21">
        <v>0</v>
      </c>
      <c r="H33" s="21">
        <v>3</v>
      </c>
      <c r="I33" s="21">
        <v>12</v>
      </c>
      <c r="J33" s="21">
        <v>9</v>
      </c>
      <c r="K33" s="21">
        <v>9</v>
      </c>
      <c r="L33" s="21">
        <v>3</v>
      </c>
      <c r="M33" s="21">
        <v>24</v>
      </c>
      <c r="N33" s="21">
        <v>18</v>
      </c>
      <c r="O33" s="21">
        <v>39</v>
      </c>
      <c r="P33" s="21">
        <v>33</v>
      </c>
      <c r="Q33" s="21">
        <v>48</v>
      </c>
      <c r="R33" s="21">
        <v>57</v>
      </c>
      <c r="S33" s="21">
        <v>54</v>
      </c>
      <c r="T33" s="21">
        <v>45</v>
      </c>
      <c r="U33" s="21">
        <v>57</v>
      </c>
      <c r="V33" s="21">
        <v>48</v>
      </c>
      <c r="W33" s="21">
        <v>54</v>
      </c>
      <c r="X33" s="21">
        <v>42</v>
      </c>
    </row>
    <row r="34" spans="2:24" ht="14.5">
      <c r="B34" s="30"/>
      <c r="C34" s="16"/>
      <c r="D34" s="21"/>
      <c r="E34" s="21"/>
      <c r="F34" s="21"/>
      <c r="G34" s="21"/>
      <c r="H34" s="21"/>
      <c r="I34" s="21"/>
      <c r="J34" s="21"/>
      <c r="K34" s="21"/>
      <c r="L34" s="21"/>
      <c r="M34" s="21"/>
      <c r="N34" s="21"/>
      <c r="O34" s="21"/>
      <c r="P34" s="21"/>
      <c r="Q34" s="21"/>
      <c r="R34" s="21"/>
      <c r="S34" s="21"/>
      <c r="T34" s="21"/>
      <c r="U34" s="21"/>
      <c r="V34" s="21"/>
      <c r="W34" s="21"/>
      <c r="X34" s="21"/>
    </row>
    <row r="35" spans="2:24" ht="14.5">
      <c r="B35" s="15" t="s">
        <v>1013</v>
      </c>
      <c r="C35" s="16" t="s">
        <v>35</v>
      </c>
      <c r="D35" s="21" t="s">
        <v>27</v>
      </c>
      <c r="E35" s="21" t="s">
        <v>27</v>
      </c>
      <c r="F35" s="21" t="s">
        <v>27</v>
      </c>
      <c r="G35" s="21" t="s">
        <v>27</v>
      </c>
      <c r="H35" s="21" t="s">
        <v>27</v>
      </c>
      <c r="I35" s="21" t="s">
        <v>27</v>
      </c>
      <c r="J35" s="21" t="s">
        <v>27</v>
      </c>
      <c r="K35" s="21" t="s">
        <v>27</v>
      </c>
      <c r="L35" s="21" t="s">
        <v>27</v>
      </c>
      <c r="M35" s="21" t="s">
        <v>27</v>
      </c>
      <c r="N35" s="21" t="s">
        <v>27</v>
      </c>
      <c r="O35" s="21" t="s">
        <v>27</v>
      </c>
      <c r="P35" s="21" t="s">
        <v>27</v>
      </c>
      <c r="Q35" s="21" t="s">
        <v>27</v>
      </c>
      <c r="R35" s="21" t="s">
        <v>27</v>
      </c>
      <c r="S35" s="21" t="s">
        <v>27</v>
      </c>
      <c r="T35" s="21" t="s">
        <v>27</v>
      </c>
      <c r="U35" s="21" t="s">
        <v>27</v>
      </c>
      <c r="V35" s="21" t="s">
        <v>27</v>
      </c>
      <c r="W35" s="21" t="s">
        <v>27</v>
      </c>
      <c r="X35" s="21" t="s">
        <v>27</v>
      </c>
    </row>
    <row r="36" spans="2:24" ht="14.5">
      <c r="B36" s="17" t="s">
        <v>1014</v>
      </c>
      <c r="C36" s="16" t="s">
        <v>29</v>
      </c>
      <c r="D36" s="21">
        <v>6</v>
      </c>
      <c r="E36" s="21">
        <v>0</v>
      </c>
      <c r="F36" s="21">
        <v>3</v>
      </c>
      <c r="G36" s="21">
        <v>3</v>
      </c>
      <c r="H36" s="21">
        <v>12</v>
      </c>
      <c r="I36" s="21">
        <v>9</v>
      </c>
      <c r="J36" s="21">
        <v>6</v>
      </c>
      <c r="K36" s="21">
        <v>6</v>
      </c>
      <c r="L36" s="21">
        <v>21</v>
      </c>
      <c r="M36" s="21">
        <v>21</v>
      </c>
      <c r="N36" s="21">
        <v>39</v>
      </c>
      <c r="O36" s="21">
        <v>51</v>
      </c>
      <c r="P36" s="21">
        <v>45</v>
      </c>
      <c r="Q36" s="21">
        <v>63</v>
      </c>
      <c r="R36" s="21">
        <v>63</v>
      </c>
      <c r="S36" s="21">
        <v>78</v>
      </c>
      <c r="T36" s="21">
        <v>69</v>
      </c>
      <c r="U36" s="21">
        <v>78</v>
      </c>
      <c r="V36" s="21">
        <v>63</v>
      </c>
      <c r="W36" s="21">
        <v>63</v>
      </c>
      <c r="X36" s="21">
        <v>66</v>
      </c>
    </row>
    <row r="37" spans="2:24" ht="14.5">
      <c r="B37" s="17" t="s">
        <v>1015</v>
      </c>
      <c r="C37" s="16" t="s">
        <v>29</v>
      </c>
      <c r="D37" s="21">
        <v>12</v>
      </c>
      <c r="E37" s="21">
        <v>18</v>
      </c>
      <c r="F37" s="21">
        <v>21</v>
      </c>
      <c r="G37" s="21">
        <v>12</v>
      </c>
      <c r="H37" s="21">
        <v>33</v>
      </c>
      <c r="I37" s="21">
        <v>36</v>
      </c>
      <c r="J37" s="21">
        <v>36</v>
      </c>
      <c r="K37" s="21">
        <v>57</v>
      </c>
      <c r="L37" s="21">
        <v>93</v>
      </c>
      <c r="M37" s="21">
        <v>111</v>
      </c>
      <c r="N37" s="21">
        <v>150</v>
      </c>
      <c r="O37" s="21">
        <v>195</v>
      </c>
      <c r="P37" s="21">
        <v>189</v>
      </c>
      <c r="Q37" s="21">
        <v>267</v>
      </c>
      <c r="R37" s="21">
        <v>333</v>
      </c>
      <c r="S37" s="21">
        <v>300</v>
      </c>
      <c r="T37" s="21">
        <v>276</v>
      </c>
      <c r="U37" s="21">
        <v>312</v>
      </c>
      <c r="V37" s="21">
        <v>351</v>
      </c>
      <c r="W37" s="21">
        <v>366</v>
      </c>
      <c r="X37" s="21">
        <v>366</v>
      </c>
    </row>
    <row r="38" spans="2:24" ht="14.5">
      <c r="B38" s="17" t="s">
        <v>1016</v>
      </c>
      <c r="C38" s="16" t="s">
        <v>29</v>
      </c>
      <c r="D38" s="21">
        <v>12</v>
      </c>
      <c r="E38" s="21">
        <v>12</v>
      </c>
      <c r="F38" s="21">
        <v>12</v>
      </c>
      <c r="G38" s="21">
        <v>21</v>
      </c>
      <c r="H38" s="21">
        <v>18</v>
      </c>
      <c r="I38" s="21">
        <v>27</v>
      </c>
      <c r="J38" s="21">
        <v>30</v>
      </c>
      <c r="K38" s="21">
        <v>24</v>
      </c>
      <c r="L38" s="21">
        <v>36</v>
      </c>
      <c r="M38" s="21">
        <v>69</v>
      </c>
      <c r="N38" s="21">
        <v>69</v>
      </c>
      <c r="O38" s="21">
        <v>102</v>
      </c>
      <c r="P38" s="21">
        <v>105</v>
      </c>
      <c r="Q38" s="21">
        <v>159</v>
      </c>
      <c r="R38" s="21">
        <v>192</v>
      </c>
      <c r="S38" s="21">
        <v>174</v>
      </c>
      <c r="T38" s="21">
        <v>180</v>
      </c>
      <c r="U38" s="21">
        <v>201</v>
      </c>
      <c r="V38" s="21">
        <v>228</v>
      </c>
      <c r="W38" s="21">
        <v>240</v>
      </c>
      <c r="X38" s="21">
        <v>240</v>
      </c>
    </row>
    <row r="39" spans="2:24" ht="14.5">
      <c r="B39" s="17" t="s">
        <v>1017</v>
      </c>
      <c r="C39" s="16" t="s">
        <v>29</v>
      </c>
      <c r="D39" s="21">
        <v>9</v>
      </c>
      <c r="E39" s="21">
        <v>12</v>
      </c>
      <c r="F39" s="21">
        <v>12</v>
      </c>
      <c r="G39" s="21">
        <v>15</v>
      </c>
      <c r="H39" s="21">
        <v>30</v>
      </c>
      <c r="I39" s="21">
        <v>36</v>
      </c>
      <c r="J39" s="21">
        <v>24</v>
      </c>
      <c r="K39" s="21">
        <v>21</v>
      </c>
      <c r="L39" s="21">
        <v>30</v>
      </c>
      <c r="M39" s="21">
        <v>45</v>
      </c>
      <c r="N39" s="21">
        <v>57</v>
      </c>
      <c r="O39" s="21">
        <v>99</v>
      </c>
      <c r="P39" s="21">
        <v>90</v>
      </c>
      <c r="Q39" s="21">
        <v>114</v>
      </c>
      <c r="R39" s="21">
        <v>120</v>
      </c>
      <c r="S39" s="21">
        <v>123</v>
      </c>
      <c r="T39" s="21">
        <v>126</v>
      </c>
      <c r="U39" s="21">
        <v>156</v>
      </c>
      <c r="V39" s="21">
        <v>117</v>
      </c>
      <c r="W39" s="21">
        <v>150</v>
      </c>
      <c r="X39" s="21">
        <v>174</v>
      </c>
    </row>
    <row r="40" spans="2:24" ht="14.5">
      <c r="B40" s="17" t="s">
        <v>44</v>
      </c>
      <c r="C40" s="16" t="s">
        <v>29</v>
      </c>
      <c r="D40" s="21">
        <v>0</v>
      </c>
      <c r="E40" s="21">
        <v>0</v>
      </c>
      <c r="F40" s="21">
        <v>3</v>
      </c>
      <c r="G40" s="21">
        <v>3</v>
      </c>
      <c r="H40" s="21">
        <v>0</v>
      </c>
      <c r="I40" s="21">
        <v>0</v>
      </c>
      <c r="J40" s="21">
        <v>6</v>
      </c>
      <c r="K40" s="21">
        <v>3</v>
      </c>
      <c r="L40" s="21">
        <v>6</v>
      </c>
      <c r="M40" s="21">
        <v>6</v>
      </c>
      <c r="N40" s="21">
        <v>9</v>
      </c>
      <c r="O40" s="21">
        <v>21</v>
      </c>
      <c r="P40" s="21">
        <v>6</v>
      </c>
      <c r="Q40" s="21">
        <v>15</v>
      </c>
      <c r="R40" s="21">
        <v>18</v>
      </c>
      <c r="S40" s="21">
        <v>15</v>
      </c>
      <c r="T40" s="21">
        <v>21</v>
      </c>
      <c r="U40" s="21">
        <v>24</v>
      </c>
      <c r="V40" s="21">
        <v>15</v>
      </c>
      <c r="W40" s="21">
        <v>21</v>
      </c>
      <c r="X40" s="21">
        <v>21</v>
      </c>
    </row>
    <row r="41" spans="2:24" ht="14.5">
      <c r="B41" s="13"/>
      <c r="C41" s="13"/>
      <c r="D41" s="13"/>
      <c r="E41" s="13"/>
      <c r="F41" s="13"/>
      <c r="G41" s="13"/>
      <c r="H41" s="13"/>
      <c r="I41" s="13"/>
      <c r="J41" s="13"/>
      <c r="K41" s="13"/>
      <c r="L41" s="13"/>
      <c r="M41" s="13"/>
      <c r="N41" s="13"/>
      <c r="O41" s="13"/>
      <c r="P41" s="13"/>
      <c r="Q41" s="13"/>
      <c r="R41" s="13"/>
      <c r="S41" s="13"/>
      <c r="T41" s="13"/>
      <c r="U41" s="13"/>
      <c r="V41" s="13"/>
      <c r="W41" s="13"/>
      <c r="X41" s="13"/>
    </row>
    <row r="42" spans="2:24" ht="14.5">
      <c r="B42" s="15" t="s">
        <v>105</v>
      </c>
      <c r="C42" s="16" t="s">
        <v>35</v>
      </c>
      <c r="D42" s="21" t="s">
        <v>27</v>
      </c>
      <c r="E42" s="21" t="s">
        <v>27</v>
      </c>
      <c r="F42" s="21" t="s">
        <v>27</v>
      </c>
      <c r="G42" s="21" t="s">
        <v>27</v>
      </c>
      <c r="H42" s="21" t="s">
        <v>27</v>
      </c>
      <c r="I42" s="21" t="s">
        <v>27</v>
      </c>
      <c r="J42" s="21" t="s">
        <v>27</v>
      </c>
      <c r="K42" s="21" t="s">
        <v>27</v>
      </c>
      <c r="L42" s="21" t="s">
        <v>27</v>
      </c>
      <c r="M42" s="21" t="s">
        <v>27</v>
      </c>
      <c r="N42" s="21" t="s">
        <v>27</v>
      </c>
      <c r="O42" s="21" t="s">
        <v>27</v>
      </c>
      <c r="P42" s="21" t="s">
        <v>27</v>
      </c>
      <c r="Q42" s="21" t="s">
        <v>27</v>
      </c>
      <c r="R42" s="21" t="s">
        <v>27</v>
      </c>
      <c r="S42" s="21" t="s">
        <v>27</v>
      </c>
      <c r="T42" s="21" t="s">
        <v>27</v>
      </c>
      <c r="U42" s="21" t="s">
        <v>27</v>
      </c>
      <c r="V42" s="21" t="s">
        <v>27</v>
      </c>
      <c r="W42" s="21" t="s">
        <v>27</v>
      </c>
      <c r="X42" s="21" t="s">
        <v>27</v>
      </c>
    </row>
    <row r="43" spans="2:24" ht="14.5">
      <c r="B43" s="17" t="s">
        <v>56</v>
      </c>
      <c r="C43" s="16" t="s">
        <v>29</v>
      </c>
      <c r="D43" s="21">
        <v>3</v>
      </c>
      <c r="E43" s="21">
        <v>0</v>
      </c>
      <c r="F43" s="21">
        <v>3</v>
      </c>
      <c r="G43" s="21">
        <v>0</v>
      </c>
      <c r="H43" s="21">
        <v>3</v>
      </c>
      <c r="I43" s="21">
        <v>9</v>
      </c>
      <c r="J43" s="21">
        <v>15</v>
      </c>
      <c r="K43" s="21">
        <v>9</v>
      </c>
      <c r="L43" s="21">
        <v>9</v>
      </c>
      <c r="M43" s="21">
        <v>15</v>
      </c>
      <c r="N43" s="21">
        <v>18</v>
      </c>
      <c r="O43" s="21">
        <v>45</v>
      </c>
      <c r="P43" s="21">
        <v>39</v>
      </c>
      <c r="Q43" s="21">
        <v>48</v>
      </c>
      <c r="R43" s="21">
        <v>51</v>
      </c>
      <c r="S43" s="21">
        <v>66</v>
      </c>
      <c r="T43" s="21">
        <v>54</v>
      </c>
      <c r="U43" s="21">
        <v>72</v>
      </c>
      <c r="V43" s="21">
        <v>51</v>
      </c>
      <c r="W43" s="21">
        <v>66</v>
      </c>
      <c r="X43" s="21">
        <v>66</v>
      </c>
    </row>
    <row r="44" spans="2:24" ht="14.5">
      <c r="B44" s="17" t="s">
        <v>57</v>
      </c>
      <c r="C44" s="16" t="s">
        <v>29</v>
      </c>
      <c r="D44" s="21">
        <v>3</v>
      </c>
      <c r="E44" s="21">
        <v>0</v>
      </c>
      <c r="F44" s="21">
        <v>3</v>
      </c>
      <c r="G44" s="21">
        <v>0</v>
      </c>
      <c r="H44" s="21">
        <v>18</v>
      </c>
      <c r="I44" s="21">
        <v>6</v>
      </c>
      <c r="J44" s="21">
        <v>9</v>
      </c>
      <c r="K44" s="21">
        <v>18</v>
      </c>
      <c r="L44" s="21">
        <v>33</v>
      </c>
      <c r="M44" s="21">
        <v>39</v>
      </c>
      <c r="N44" s="21">
        <v>51</v>
      </c>
      <c r="O44" s="21">
        <v>75</v>
      </c>
      <c r="P44" s="21">
        <v>63</v>
      </c>
      <c r="Q44" s="21">
        <v>96</v>
      </c>
      <c r="R44" s="21">
        <v>126</v>
      </c>
      <c r="S44" s="21">
        <v>117</v>
      </c>
      <c r="T44" s="21">
        <v>123</v>
      </c>
      <c r="U44" s="21">
        <v>120</v>
      </c>
      <c r="V44" s="21">
        <v>147</v>
      </c>
      <c r="W44" s="21">
        <v>156</v>
      </c>
      <c r="X44" s="21">
        <v>147</v>
      </c>
    </row>
    <row r="45" spans="2:24" ht="14.5">
      <c r="B45" s="17" t="s">
        <v>58</v>
      </c>
      <c r="C45" s="16" t="s">
        <v>29</v>
      </c>
      <c r="D45" s="21">
        <v>12</v>
      </c>
      <c r="E45" s="21">
        <v>18</v>
      </c>
      <c r="F45" s="21">
        <v>18</v>
      </c>
      <c r="G45" s="21">
        <v>18</v>
      </c>
      <c r="H45" s="21">
        <v>27</v>
      </c>
      <c r="I45" s="21">
        <v>36</v>
      </c>
      <c r="J45" s="21">
        <v>42</v>
      </c>
      <c r="K45" s="21">
        <v>39</v>
      </c>
      <c r="L45" s="21">
        <v>69</v>
      </c>
      <c r="M45" s="21">
        <v>69</v>
      </c>
      <c r="N45" s="21">
        <v>90</v>
      </c>
      <c r="O45" s="21">
        <v>108</v>
      </c>
      <c r="P45" s="21">
        <v>114</v>
      </c>
      <c r="Q45" s="21">
        <v>141</v>
      </c>
      <c r="R45" s="21">
        <v>156</v>
      </c>
      <c r="S45" s="21">
        <v>195</v>
      </c>
      <c r="T45" s="21">
        <v>189</v>
      </c>
      <c r="U45" s="21">
        <v>216</v>
      </c>
      <c r="V45" s="21">
        <v>207</v>
      </c>
      <c r="W45" s="21">
        <v>192</v>
      </c>
      <c r="X45" s="21">
        <v>222</v>
      </c>
    </row>
    <row r="46" spans="2:24" ht="14.5">
      <c r="B46" s="17" t="s">
        <v>59</v>
      </c>
      <c r="C46" s="16" t="s">
        <v>29</v>
      </c>
      <c r="D46" s="21">
        <v>12</v>
      </c>
      <c r="E46" s="21">
        <v>9</v>
      </c>
      <c r="F46" s="21">
        <v>18</v>
      </c>
      <c r="G46" s="21">
        <v>15</v>
      </c>
      <c r="H46" s="21">
        <v>21</v>
      </c>
      <c r="I46" s="21">
        <v>24</v>
      </c>
      <c r="J46" s="21">
        <v>15</v>
      </c>
      <c r="K46" s="21">
        <v>21</v>
      </c>
      <c r="L46" s="21">
        <v>36</v>
      </c>
      <c r="M46" s="21">
        <v>48</v>
      </c>
      <c r="N46" s="21">
        <v>51</v>
      </c>
      <c r="O46" s="21">
        <v>66</v>
      </c>
      <c r="P46" s="21">
        <v>81</v>
      </c>
      <c r="Q46" s="21">
        <v>96</v>
      </c>
      <c r="R46" s="21">
        <v>96</v>
      </c>
      <c r="S46" s="21">
        <v>117</v>
      </c>
      <c r="T46" s="21">
        <v>111</v>
      </c>
      <c r="U46" s="21">
        <v>114</v>
      </c>
      <c r="V46" s="21">
        <v>96</v>
      </c>
      <c r="W46" s="21">
        <v>132</v>
      </c>
      <c r="X46" s="21">
        <v>126</v>
      </c>
    </row>
    <row r="47" spans="2:24" ht="14.5">
      <c r="B47" s="17" t="s">
        <v>60</v>
      </c>
      <c r="C47" s="16" t="s">
        <v>29</v>
      </c>
      <c r="D47" s="21">
        <v>6</v>
      </c>
      <c r="E47" s="21">
        <v>12</v>
      </c>
      <c r="F47" s="21">
        <v>9</v>
      </c>
      <c r="G47" s="21">
        <v>21</v>
      </c>
      <c r="H47" s="21">
        <v>27</v>
      </c>
      <c r="I47" s="21">
        <v>30</v>
      </c>
      <c r="J47" s="21">
        <v>21</v>
      </c>
      <c r="K47" s="21">
        <v>27</v>
      </c>
      <c r="L47" s="21">
        <v>39</v>
      </c>
      <c r="M47" s="21">
        <v>78</v>
      </c>
      <c r="N47" s="21">
        <v>99</v>
      </c>
      <c r="O47" s="21">
        <v>162</v>
      </c>
      <c r="P47" s="21">
        <v>126</v>
      </c>
      <c r="Q47" s="21">
        <v>198</v>
      </c>
      <c r="R47" s="21">
        <v>258</v>
      </c>
      <c r="S47" s="21">
        <v>162</v>
      </c>
      <c r="T47" s="21">
        <v>162</v>
      </c>
      <c r="U47" s="21">
        <v>201</v>
      </c>
      <c r="V47" s="21">
        <v>198</v>
      </c>
      <c r="W47" s="21">
        <v>207</v>
      </c>
      <c r="X47" s="21">
        <v>237</v>
      </c>
    </row>
    <row r="48" spans="2:24" ht="14.5">
      <c r="B48" s="17" t="s">
        <v>61</v>
      </c>
      <c r="C48" s="16" t="s">
        <v>29</v>
      </c>
      <c r="D48" s="21">
        <v>0</v>
      </c>
      <c r="E48" s="21">
        <v>0</v>
      </c>
      <c r="F48" s="21">
        <v>0</v>
      </c>
      <c r="G48" s="21">
        <v>0</v>
      </c>
      <c r="H48" s="21">
        <v>0</v>
      </c>
      <c r="I48" s="21">
        <v>0</v>
      </c>
      <c r="J48" s="21">
        <v>6</v>
      </c>
      <c r="K48" s="21">
        <v>3</v>
      </c>
      <c r="L48" s="21">
        <v>3</v>
      </c>
      <c r="M48" s="21">
        <v>0</v>
      </c>
      <c r="N48" s="21">
        <v>9</v>
      </c>
      <c r="O48" s="21">
        <v>15</v>
      </c>
      <c r="P48" s="21">
        <v>15</v>
      </c>
      <c r="Q48" s="21">
        <v>39</v>
      </c>
      <c r="R48" s="21">
        <v>42</v>
      </c>
      <c r="S48" s="21">
        <v>30</v>
      </c>
      <c r="T48" s="21">
        <v>33</v>
      </c>
      <c r="U48" s="21">
        <v>54</v>
      </c>
      <c r="V48" s="21">
        <v>78</v>
      </c>
      <c r="W48" s="21">
        <v>84</v>
      </c>
      <c r="X48" s="21">
        <v>66</v>
      </c>
    </row>
    <row r="50" spans="2:24" ht="14.15" customHeight="1">
      <c r="B50" s="276" t="s">
        <v>27</v>
      </c>
      <c r="C50" s="277"/>
      <c r="D50" s="259" t="s">
        <v>1078</v>
      </c>
      <c r="E50" s="259"/>
      <c r="F50" s="259"/>
      <c r="G50" s="259"/>
      <c r="H50" s="259"/>
      <c r="I50" s="259"/>
      <c r="J50" s="259"/>
      <c r="K50" s="259"/>
      <c r="L50" s="259"/>
      <c r="M50" s="259"/>
      <c r="N50" s="259"/>
      <c r="O50" s="259"/>
      <c r="P50" s="259"/>
      <c r="Q50" s="259"/>
      <c r="R50" s="259"/>
      <c r="S50" s="259"/>
      <c r="T50" s="259"/>
      <c r="U50" s="259"/>
      <c r="V50" s="259"/>
      <c r="W50" s="259"/>
      <c r="X50" s="259"/>
    </row>
    <row r="51" spans="2:24" ht="14.15" customHeight="1">
      <c r="B51" s="278"/>
      <c r="C51" s="279"/>
      <c r="D51" s="37">
        <v>2000</v>
      </c>
      <c r="E51" s="37">
        <v>2001</v>
      </c>
      <c r="F51" s="37">
        <v>2002</v>
      </c>
      <c r="G51" s="37">
        <v>2003</v>
      </c>
      <c r="H51" s="37">
        <v>2004</v>
      </c>
      <c r="I51" s="37">
        <v>2005</v>
      </c>
      <c r="J51" s="37">
        <v>2006</v>
      </c>
      <c r="K51" s="37">
        <v>2007</v>
      </c>
      <c r="L51" s="37">
        <v>2008</v>
      </c>
      <c r="M51" s="37">
        <v>2009</v>
      </c>
      <c r="N51" s="37">
        <v>2010</v>
      </c>
      <c r="O51" s="37">
        <v>2011</v>
      </c>
      <c r="P51" s="37">
        <v>2012</v>
      </c>
      <c r="Q51" s="37">
        <v>2013</v>
      </c>
      <c r="R51" s="37">
        <v>2014</v>
      </c>
      <c r="S51" s="37">
        <v>2015</v>
      </c>
      <c r="T51" s="37">
        <v>2016</v>
      </c>
      <c r="U51" s="37">
        <v>2017</v>
      </c>
      <c r="V51" s="37">
        <v>2018</v>
      </c>
      <c r="W51" s="37">
        <v>2019</v>
      </c>
      <c r="X51" s="37">
        <v>2020</v>
      </c>
    </row>
    <row r="52" spans="2:24" ht="14.15" customHeight="1">
      <c r="B52" s="271" t="s">
        <v>104</v>
      </c>
      <c r="C52" s="272"/>
      <c r="D52" s="33"/>
      <c r="E52" s="33"/>
      <c r="F52" s="33"/>
      <c r="G52" s="33"/>
      <c r="H52" s="33"/>
      <c r="I52" s="33"/>
      <c r="J52" s="33"/>
      <c r="K52" s="33"/>
      <c r="L52" s="33"/>
      <c r="M52" s="33"/>
      <c r="N52" s="33"/>
      <c r="O52" s="33"/>
      <c r="P52" s="33"/>
      <c r="Q52" s="33"/>
      <c r="R52" s="33"/>
      <c r="S52" s="33"/>
      <c r="T52" s="33"/>
      <c r="U52" s="33"/>
      <c r="V52" s="33"/>
      <c r="W52" s="33"/>
      <c r="X52" s="33"/>
    </row>
    <row r="53" spans="2:24" ht="14.15" customHeight="1">
      <c r="B53" s="270" t="s">
        <v>1080</v>
      </c>
      <c r="C53" s="16" t="s">
        <v>45</v>
      </c>
      <c r="D53" s="45">
        <v>3.25</v>
      </c>
      <c r="E53" s="45">
        <v>3.66</v>
      </c>
      <c r="F53" s="45">
        <v>3.05</v>
      </c>
      <c r="G53" s="45">
        <v>3.5</v>
      </c>
      <c r="H53" s="45">
        <v>3</v>
      </c>
      <c r="I53" s="45">
        <v>3.5</v>
      </c>
      <c r="J53" s="45">
        <v>3.5</v>
      </c>
      <c r="K53" s="45">
        <v>3.42</v>
      </c>
      <c r="L53" s="45">
        <v>3.5</v>
      </c>
      <c r="M53" s="45">
        <v>3.5</v>
      </c>
      <c r="N53" s="45">
        <v>3.5</v>
      </c>
      <c r="O53" s="45">
        <v>3.5</v>
      </c>
      <c r="P53" s="45">
        <v>3.42</v>
      </c>
      <c r="Q53" s="45">
        <v>3.5</v>
      </c>
      <c r="R53" s="45">
        <v>3.5</v>
      </c>
      <c r="S53" s="45">
        <v>3.42</v>
      </c>
      <c r="T53" s="45">
        <v>3.42</v>
      </c>
      <c r="U53" s="45">
        <v>3.47</v>
      </c>
      <c r="V53" s="45">
        <v>3.48</v>
      </c>
      <c r="W53" s="45">
        <v>3.42</v>
      </c>
      <c r="X53" s="45">
        <v>3.42</v>
      </c>
    </row>
    <row r="54" spans="2:24" ht="14.15" customHeight="1">
      <c r="B54" s="270"/>
      <c r="C54" s="16" t="s">
        <v>106</v>
      </c>
      <c r="D54" s="45">
        <v>3.84</v>
      </c>
      <c r="E54" s="45">
        <v>3.99</v>
      </c>
      <c r="F54" s="45">
        <v>3.99</v>
      </c>
      <c r="G54" s="45">
        <v>3.9</v>
      </c>
      <c r="H54" s="45">
        <v>4</v>
      </c>
      <c r="I54" s="45">
        <v>3.85</v>
      </c>
      <c r="J54" s="45">
        <v>3.9</v>
      </c>
      <c r="K54" s="45">
        <v>3.9</v>
      </c>
      <c r="L54" s="45">
        <v>4</v>
      </c>
      <c r="M54" s="45">
        <v>4</v>
      </c>
      <c r="N54" s="45">
        <v>4</v>
      </c>
      <c r="O54" s="45">
        <v>4</v>
      </c>
      <c r="P54" s="45">
        <v>3.83</v>
      </c>
      <c r="Q54" s="45">
        <v>3.97</v>
      </c>
      <c r="R54" s="45">
        <v>4</v>
      </c>
      <c r="S54" s="45">
        <v>3.89</v>
      </c>
      <c r="T54" s="45">
        <v>4</v>
      </c>
      <c r="U54" s="45">
        <v>3.83</v>
      </c>
      <c r="V54" s="45">
        <v>3.92</v>
      </c>
      <c r="W54" s="45">
        <v>3.75</v>
      </c>
      <c r="X54" s="45">
        <v>3.83</v>
      </c>
    </row>
    <row r="55" spans="2:24" ht="14.15" customHeight="1">
      <c r="B55" s="270"/>
      <c r="C55" s="16" t="s">
        <v>46</v>
      </c>
      <c r="D55" s="45">
        <v>3.72</v>
      </c>
      <c r="E55" s="45">
        <v>3.92</v>
      </c>
      <c r="F55" s="45">
        <v>3.85</v>
      </c>
      <c r="G55" s="45">
        <v>4.1399999999999997</v>
      </c>
      <c r="H55" s="45">
        <v>3.93</v>
      </c>
      <c r="I55" s="45">
        <v>4.01</v>
      </c>
      <c r="J55" s="45">
        <v>4.0199999999999996</v>
      </c>
      <c r="K55" s="45">
        <v>3.89</v>
      </c>
      <c r="L55" s="45">
        <v>3.98</v>
      </c>
      <c r="M55" s="45">
        <v>3.92</v>
      </c>
      <c r="N55" s="45">
        <v>3.91</v>
      </c>
      <c r="O55" s="45">
        <v>3.87</v>
      </c>
      <c r="P55" s="45">
        <v>3.87</v>
      </c>
      <c r="Q55" s="45">
        <v>3.97</v>
      </c>
      <c r="R55" s="45">
        <v>4.1900000000000004</v>
      </c>
      <c r="S55" s="45">
        <v>4.09</v>
      </c>
      <c r="T55" s="45">
        <v>4.1399999999999997</v>
      </c>
      <c r="U55" s="45">
        <v>4.01</v>
      </c>
      <c r="V55" s="45">
        <v>3.94</v>
      </c>
      <c r="W55" s="45">
        <v>3.89</v>
      </c>
      <c r="X55" s="45">
        <v>3.9</v>
      </c>
    </row>
    <row r="56" spans="2:24" ht="14.15" customHeight="1">
      <c r="B56" s="270"/>
      <c r="C56" s="16" t="s">
        <v>48</v>
      </c>
      <c r="D56" s="45">
        <v>4</v>
      </c>
      <c r="E56" s="45">
        <v>4.16</v>
      </c>
      <c r="F56" s="45">
        <v>4.4800000000000004</v>
      </c>
      <c r="G56" s="45">
        <v>4.8499999999999996</v>
      </c>
      <c r="H56" s="45">
        <v>4.5</v>
      </c>
      <c r="I56" s="45">
        <v>4.5</v>
      </c>
      <c r="J56" s="45">
        <v>4.6900000000000004</v>
      </c>
      <c r="K56" s="45">
        <v>4.17</v>
      </c>
      <c r="L56" s="45">
        <v>4.13</v>
      </c>
      <c r="M56" s="45">
        <v>4.13</v>
      </c>
      <c r="N56" s="45">
        <v>4.17</v>
      </c>
      <c r="O56" s="45">
        <v>4.1399999999999997</v>
      </c>
      <c r="P56" s="45">
        <v>4.25</v>
      </c>
      <c r="Q56" s="45">
        <v>4.43</v>
      </c>
      <c r="R56" s="45">
        <v>4.83</v>
      </c>
      <c r="S56" s="45">
        <v>4.5999999999999996</v>
      </c>
      <c r="T56" s="45">
        <v>4.5</v>
      </c>
      <c r="U56" s="45">
        <v>4.42</v>
      </c>
      <c r="V56" s="45">
        <v>4.25</v>
      </c>
      <c r="W56" s="45">
        <v>4.25</v>
      </c>
      <c r="X56" s="45">
        <v>4.25</v>
      </c>
    </row>
    <row r="57" spans="2:24" ht="14.15" customHeight="1">
      <c r="B57" s="270"/>
      <c r="C57" s="16" t="s">
        <v>49</v>
      </c>
      <c r="D57" s="45">
        <v>0.64</v>
      </c>
      <c r="E57" s="45">
        <v>0.88</v>
      </c>
      <c r="F57" s="45">
        <v>1.02</v>
      </c>
      <c r="G57" s="45">
        <v>1.18</v>
      </c>
      <c r="H57" s="45">
        <v>1.1299999999999999</v>
      </c>
      <c r="I57" s="45">
        <v>0.96</v>
      </c>
      <c r="J57" s="45">
        <v>0.99</v>
      </c>
      <c r="K57" s="45">
        <v>0.89</v>
      </c>
      <c r="L57" s="45">
        <v>0.81</v>
      </c>
      <c r="M57" s="45">
        <v>0.87</v>
      </c>
      <c r="N57" s="45">
        <v>0.84</v>
      </c>
      <c r="O57" s="45">
        <v>0.76</v>
      </c>
      <c r="P57" s="45">
        <v>0.79</v>
      </c>
      <c r="Q57" s="45">
        <v>0.75</v>
      </c>
      <c r="R57" s="45">
        <v>1.02</v>
      </c>
      <c r="S57" s="45">
        <v>1.06</v>
      </c>
      <c r="T57" s="45">
        <v>1.0900000000000001</v>
      </c>
      <c r="U57" s="45">
        <v>1.03</v>
      </c>
      <c r="V57" s="45">
        <v>0.82</v>
      </c>
      <c r="W57" s="45">
        <v>0.79</v>
      </c>
      <c r="X57" s="45">
        <v>0.81</v>
      </c>
    </row>
    <row r="58" spans="2:24" ht="14.15" customHeight="1">
      <c r="B58" s="270" t="s">
        <v>107</v>
      </c>
      <c r="C58" s="16" t="s">
        <v>45</v>
      </c>
      <c r="D58" s="39">
        <v>37</v>
      </c>
      <c r="E58" s="39">
        <v>36</v>
      </c>
      <c r="F58" s="39">
        <v>36</v>
      </c>
      <c r="G58" s="39">
        <v>39</v>
      </c>
      <c r="H58" s="39">
        <v>36</v>
      </c>
      <c r="I58" s="39">
        <v>40</v>
      </c>
      <c r="J58" s="39">
        <v>42</v>
      </c>
      <c r="K58" s="39">
        <v>40</v>
      </c>
      <c r="L58" s="39">
        <v>45</v>
      </c>
      <c r="M58" s="39">
        <v>40</v>
      </c>
      <c r="N58" s="39">
        <v>42</v>
      </c>
      <c r="O58" s="39">
        <v>43</v>
      </c>
      <c r="P58" s="39">
        <v>42</v>
      </c>
      <c r="Q58" s="39">
        <v>43</v>
      </c>
      <c r="R58" s="39">
        <v>44</v>
      </c>
      <c r="S58" s="39">
        <v>42</v>
      </c>
      <c r="T58" s="39">
        <v>44</v>
      </c>
      <c r="U58" s="39">
        <v>42</v>
      </c>
      <c r="V58" s="39">
        <v>42</v>
      </c>
      <c r="W58" s="39">
        <v>42</v>
      </c>
      <c r="X58" s="39">
        <v>42</v>
      </c>
    </row>
    <row r="59" spans="2:24" ht="14.15" customHeight="1">
      <c r="B59" s="270"/>
      <c r="C59" s="16" t="s">
        <v>106</v>
      </c>
      <c r="D59" s="39">
        <v>45</v>
      </c>
      <c r="E59" s="39">
        <v>46</v>
      </c>
      <c r="F59" s="39">
        <v>47</v>
      </c>
      <c r="G59" s="39">
        <v>46</v>
      </c>
      <c r="H59" s="39">
        <v>48</v>
      </c>
      <c r="I59" s="39">
        <v>48</v>
      </c>
      <c r="J59" s="39">
        <v>48</v>
      </c>
      <c r="K59" s="39">
        <v>48</v>
      </c>
      <c r="L59" s="39">
        <v>48</v>
      </c>
      <c r="M59" s="39">
        <v>48</v>
      </c>
      <c r="N59" s="39">
        <v>48</v>
      </c>
      <c r="O59" s="39">
        <v>48</v>
      </c>
      <c r="P59" s="39">
        <v>48</v>
      </c>
      <c r="Q59" s="39">
        <v>48</v>
      </c>
      <c r="R59" s="39">
        <v>49</v>
      </c>
      <c r="S59" s="39">
        <v>48</v>
      </c>
      <c r="T59" s="39">
        <v>49</v>
      </c>
      <c r="U59" s="39">
        <v>48</v>
      </c>
      <c r="V59" s="39">
        <v>48</v>
      </c>
      <c r="W59" s="39">
        <v>48</v>
      </c>
      <c r="X59" s="39">
        <v>48</v>
      </c>
    </row>
    <row r="60" spans="2:24" ht="14.15" customHeight="1">
      <c r="B60" s="270"/>
      <c r="C60" s="16" t="s">
        <v>46</v>
      </c>
      <c r="D60" s="39">
        <v>49.49</v>
      </c>
      <c r="E60" s="39">
        <v>48.88</v>
      </c>
      <c r="F60" s="39">
        <v>48.77</v>
      </c>
      <c r="G60" s="39">
        <v>48.98</v>
      </c>
      <c r="H60" s="39">
        <v>47.38</v>
      </c>
      <c r="I60" s="39">
        <v>48.48</v>
      </c>
      <c r="J60" s="39">
        <v>49.45</v>
      </c>
      <c r="K60" s="39">
        <v>48.54</v>
      </c>
      <c r="L60" s="39">
        <v>52.89</v>
      </c>
      <c r="M60" s="39">
        <v>50.26</v>
      </c>
      <c r="N60" s="39">
        <v>50.91</v>
      </c>
      <c r="O60" s="39">
        <v>51.59</v>
      </c>
      <c r="P60" s="39">
        <v>49.23</v>
      </c>
      <c r="Q60" s="39">
        <v>50.43</v>
      </c>
      <c r="R60" s="39">
        <v>53.26</v>
      </c>
      <c r="S60" s="39">
        <v>50.99</v>
      </c>
      <c r="T60" s="39">
        <v>51.75</v>
      </c>
      <c r="U60" s="39">
        <v>49.93</v>
      </c>
      <c r="V60" s="39">
        <v>50.19</v>
      </c>
      <c r="W60" s="39">
        <v>49.42</v>
      </c>
      <c r="X60" s="39">
        <v>49.57</v>
      </c>
    </row>
    <row r="61" spans="2:24" ht="14.15" customHeight="1">
      <c r="B61" s="270"/>
      <c r="C61" s="16" t="s">
        <v>48</v>
      </c>
      <c r="D61" s="39">
        <v>60</v>
      </c>
      <c r="E61" s="39">
        <v>60</v>
      </c>
      <c r="F61" s="39">
        <v>60</v>
      </c>
      <c r="G61" s="39">
        <v>59</v>
      </c>
      <c r="H61" s="39">
        <v>54</v>
      </c>
      <c r="I61" s="39">
        <v>54</v>
      </c>
      <c r="J61" s="39">
        <v>54</v>
      </c>
      <c r="K61" s="39">
        <v>59</v>
      </c>
      <c r="L61" s="39">
        <v>60</v>
      </c>
      <c r="M61" s="39">
        <v>55</v>
      </c>
      <c r="N61" s="39">
        <v>56</v>
      </c>
      <c r="O61" s="39">
        <v>59</v>
      </c>
      <c r="P61" s="39">
        <v>54</v>
      </c>
      <c r="Q61" s="39">
        <v>55</v>
      </c>
      <c r="R61" s="39">
        <v>60</v>
      </c>
      <c r="S61" s="39">
        <v>57</v>
      </c>
      <c r="T61" s="39">
        <v>57</v>
      </c>
      <c r="U61" s="39">
        <v>54</v>
      </c>
      <c r="V61" s="39">
        <v>54</v>
      </c>
      <c r="W61" s="39">
        <v>53</v>
      </c>
      <c r="X61" s="39">
        <v>54</v>
      </c>
    </row>
    <row r="62" spans="2:24" ht="14.15" customHeight="1">
      <c r="B62" s="270"/>
      <c r="C62" s="16" t="s">
        <v>49</v>
      </c>
      <c r="D62" s="39">
        <v>15.63</v>
      </c>
      <c r="E62" s="39">
        <v>17.420000000000002</v>
      </c>
      <c r="F62" s="39">
        <v>16.47</v>
      </c>
      <c r="G62" s="39">
        <v>16.11</v>
      </c>
      <c r="H62" s="39">
        <v>13.99</v>
      </c>
      <c r="I62" s="39">
        <v>13.94</v>
      </c>
      <c r="J62" s="39">
        <v>14.31</v>
      </c>
      <c r="K62" s="39">
        <v>12.31</v>
      </c>
      <c r="L62" s="39">
        <v>13.59</v>
      </c>
      <c r="M62" s="39">
        <v>13.25</v>
      </c>
      <c r="N62" s="39">
        <v>13.46</v>
      </c>
      <c r="O62" s="39">
        <v>13.21</v>
      </c>
      <c r="P62" s="39">
        <v>11.13</v>
      </c>
      <c r="Q62" s="39">
        <v>11.23</v>
      </c>
      <c r="R62" s="39">
        <v>13.81</v>
      </c>
      <c r="S62" s="39">
        <v>11.56</v>
      </c>
      <c r="T62" s="39">
        <v>11.55</v>
      </c>
      <c r="U62" s="39">
        <v>11.3</v>
      </c>
      <c r="V62" s="39">
        <v>10.51</v>
      </c>
      <c r="W62" s="39">
        <v>10.18</v>
      </c>
      <c r="X62" s="39">
        <v>10.31</v>
      </c>
    </row>
    <row r="63" spans="2:24" ht="14.15" customHeight="1">
      <c r="B63" s="270" t="s">
        <v>1081</v>
      </c>
      <c r="C63" s="16" t="s">
        <v>45</v>
      </c>
      <c r="D63" s="39">
        <v>47</v>
      </c>
      <c r="E63" s="39">
        <v>45</v>
      </c>
      <c r="F63" s="39">
        <v>41.5</v>
      </c>
      <c r="G63" s="39">
        <v>47</v>
      </c>
      <c r="H63" s="39">
        <v>39</v>
      </c>
      <c r="I63" s="39">
        <v>41</v>
      </c>
      <c r="J63" s="39">
        <v>44</v>
      </c>
      <c r="K63" s="39">
        <v>41</v>
      </c>
      <c r="L63" s="39">
        <v>46</v>
      </c>
      <c r="M63" s="39">
        <v>41</v>
      </c>
      <c r="N63" s="39">
        <v>43</v>
      </c>
      <c r="O63" s="39">
        <v>44</v>
      </c>
      <c r="P63" s="39">
        <v>43</v>
      </c>
      <c r="Q63" s="39">
        <v>44</v>
      </c>
      <c r="R63" s="39">
        <v>45</v>
      </c>
      <c r="S63" s="39">
        <v>44</v>
      </c>
      <c r="T63" s="39">
        <v>45.5</v>
      </c>
      <c r="U63" s="39">
        <v>43</v>
      </c>
      <c r="V63" s="39">
        <v>45</v>
      </c>
      <c r="W63" s="39">
        <v>43</v>
      </c>
      <c r="X63" s="39">
        <v>44</v>
      </c>
    </row>
    <row r="64" spans="2:24" ht="14.15" customHeight="1">
      <c r="B64" s="270"/>
      <c r="C64" s="16" t="s">
        <v>106</v>
      </c>
      <c r="D64" s="39">
        <v>58</v>
      </c>
      <c r="E64" s="39">
        <v>58</v>
      </c>
      <c r="F64" s="39">
        <v>49</v>
      </c>
      <c r="G64" s="39">
        <v>49</v>
      </c>
      <c r="H64" s="39">
        <v>49</v>
      </c>
      <c r="I64" s="39">
        <v>49</v>
      </c>
      <c r="J64" s="39">
        <v>49</v>
      </c>
      <c r="K64" s="39">
        <v>49</v>
      </c>
      <c r="L64" s="39">
        <v>50.5</v>
      </c>
      <c r="M64" s="39">
        <v>49</v>
      </c>
      <c r="N64" s="39">
        <v>49</v>
      </c>
      <c r="O64" s="39">
        <v>49</v>
      </c>
      <c r="P64" s="39">
        <v>49</v>
      </c>
      <c r="Q64" s="39">
        <v>49</v>
      </c>
      <c r="R64" s="39">
        <v>50</v>
      </c>
      <c r="S64" s="39">
        <v>49</v>
      </c>
      <c r="T64" s="39">
        <v>51</v>
      </c>
      <c r="U64" s="39">
        <v>49</v>
      </c>
      <c r="V64" s="39">
        <v>49</v>
      </c>
      <c r="W64" s="39">
        <v>49</v>
      </c>
      <c r="X64" s="39">
        <v>49</v>
      </c>
    </row>
    <row r="65" spans="2:26" ht="14.15" customHeight="1">
      <c r="B65" s="270"/>
      <c r="C65" s="16" t="s">
        <v>46</v>
      </c>
      <c r="D65" s="39">
        <v>58.92</v>
      </c>
      <c r="E65" s="39">
        <v>56.91</v>
      </c>
      <c r="F65" s="39">
        <v>53.86</v>
      </c>
      <c r="G65" s="39">
        <v>54.2</v>
      </c>
      <c r="H65" s="39">
        <v>51.2</v>
      </c>
      <c r="I65" s="39">
        <v>52.04</v>
      </c>
      <c r="J65" s="39">
        <v>54.32</v>
      </c>
      <c r="K65" s="39">
        <v>50.36</v>
      </c>
      <c r="L65" s="39">
        <v>56.47</v>
      </c>
      <c r="M65" s="39">
        <v>52.28</v>
      </c>
      <c r="N65" s="39">
        <v>52.65</v>
      </c>
      <c r="O65" s="39">
        <v>53.2</v>
      </c>
      <c r="P65" s="39">
        <v>51.36</v>
      </c>
      <c r="Q65" s="39">
        <v>52.44</v>
      </c>
      <c r="R65" s="39">
        <v>54.99</v>
      </c>
      <c r="S65" s="39">
        <v>53.17</v>
      </c>
      <c r="T65" s="39">
        <v>54.06</v>
      </c>
      <c r="U65" s="39">
        <v>52.42</v>
      </c>
      <c r="V65" s="39">
        <v>52.54</v>
      </c>
      <c r="W65" s="39">
        <v>51.47</v>
      </c>
      <c r="X65" s="39">
        <v>51.31</v>
      </c>
    </row>
    <row r="66" spans="2:26" ht="14.15" customHeight="1">
      <c r="B66" s="270"/>
      <c r="C66" s="16" t="s">
        <v>48</v>
      </c>
      <c r="D66" s="39">
        <v>71</v>
      </c>
      <c r="E66" s="39">
        <v>61</v>
      </c>
      <c r="F66" s="39">
        <v>61</v>
      </c>
      <c r="G66" s="39">
        <v>61</v>
      </c>
      <c r="H66" s="39">
        <v>61</v>
      </c>
      <c r="I66" s="39">
        <v>61</v>
      </c>
      <c r="J66" s="39">
        <v>61</v>
      </c>
      <c r="K66" s="39">
        <v>61</v>
      </c>
      <c r="L66" s="39">
        <v>61</v>
      </c>
      <c r="M66" s="39">
        <v>60</v>
      </c>
      <c r="N66" s="39">
        <v>59</v>
      </c>
      <c r="O66" s="39">
        <v>60</v>
      </c>
      <c r="P66" s="39">
        <v>57</v>
      </c>
      <c r="Q66" s="39">
        <v>58</v>
      </c>
      <c r="R66" s="39">
        <v>61</v>
      </c>
      <c r="S66" s="39">
        <v>58</v>
      </c>
      <c r="T66" s="39">
        <v>60</v>
      </c>
      <c r="U66" s="39">
        <v>57</v>
      </c>
      <c r="V66" s="39">
        <v>57</v>
      </c>
      <c r="W66" s="39">
        <v>55</v>
      </c>
      <c r="X66" s="39">
        <v>55</v>
      </c>
    </row>
    <row r="67" spans="2:26" ht="14.15" customHeight="1">
      <c r="B67" s="270"/>
      <c r="C67" s="16" t="s">
        <v>49</v>
      </c>
      <c r="D67" s="39">
        <v>19.07</v>
      </c>
      <c r="E67" s="39">
        <v>22.56</v>
      </c>
      <c r="F67" s="39">
        <v>18.940000000000001</v>
      </c>
      <c r="G67" s="39">
        <v>18.79</v>
      </c>
      <c r="H67" s="39">
        <v>18.47</v>
      </c>
      <c r="I67" s="39">
        <v>17.54</v>
      </c>
      <c r="J67" s="39">
        <v>18.84</v>
      </c>
      <c r="K67" s="39">
        <v>13.74</v>
      </c>
      <c r="L67" s="39">
        <v>18.16</v>
      </c>
      <c r="M67" s="39">
        <v>15.77</v>
      </c>
      <c r="N67" s="39">
        <v>15.03</v>
      </c>
      <c r="O67" s="39">
        <v>14.42</v>
      </c>
      <c r="P67" s="39">
        <v>13.1</v>
      </c>
      <c r="Q67" s="39">
        <v>13.07</v>
      </c>
      <c r="R67" s="39">
        <v>15.22</v>
      </c>
      <c r="S67" s="39">
        <v>14.55</v>
      </c>
      <c r="T67" s="39">
        <v>13.4</v>
      </c>
      <c r="U67" s="39">
        <v>12.78</v>
      </c>
      <c r="V67" s="39">
        <v>12.5</v>
      </c>
      <c r="W67" s="39">
        <v>11.74</v>
      </c>
      <c r="X67" s="39">
        <v>11.67</v>
      </c>
    </row>
    <row r="68" spans="2:26" ht="14.15" customHeight="1">
      <c r="B68" s="270" t="s">
        <v>108</v>
      </c>
      <c r="C68" s="16" t="s">
        <v>45</v>
      </c>
      <c r="D68" s="39">
        <v>5</v>
      </c>
      <c r="E68" s="39">
        <v>1</v>
      </c>
      <c r="F68" s="39">
        <v>1</v>
      </c>
      <c r="G68" s="39">
        <v>1</v>
      </c>
      <c r="H68" s="39">
        <v>0.5</v>
      </c>
      <c r="I68" s="39">
        <v>1</v>
      </c>
      <c r="J68" s="39">
        <v>1</v>
      </c>
      <c r="K68" s="39">
        <v>1</v>
      </c>
      <c r="L68" s="39">
        <v>1</v>
      </c>
      <c r="M68" s="39">
        <v>1</v>
      </c>
      <c r="N68" s="39">
        <v>1</v>
      </c>
      <c r="O68" s="39">
        <v>1</v>
      </c>
      <c r="P68" s="39">
        <v>1</v>
      </c>
      <c r="Q68" s="39">
        <v>1</v>
      </c>
      <c r="R68" s="39">
        <v>1</v>
      </c>
      <c r="S68" s="39">
        <v>1</v>
      </c>
      <c r="T68" s="39">
        <v>1</v>
      </c>
      <c r="U68" s="39">
        <v>1</v>
      </c>
      <c r="V68" s="39">
        <v>1</v>
      </c>
      <c r="W68" s="39">
        <v>1</v>
      </c>
      <c r="X68" s="39">
        <v>1</v>
      </c>
    </row>
    <row r="69" spans="2:26" ht="14.15" customHeight="1">
      <c r="B69" s="270"/>
      <c r="C69" s="16" t="s">
        <v>106</v>
      </c>
      <c r="D69" s="39">
        <v>9</v>
      </c>
      <c r="E69" s="39">
        <v>8</v>
      </c>
      <c r="F69" s="39">
        <v>2</v>
      </c>
      <c r="G69" s="39">
        <v>5</v>
      </c>
      <c r="H69" s="39">
        <v>1</v>
      </c>
      <c r="I69" s="39">
        <v>1</v>
      </c>
      <c r="J69" s="39">
        <v>1</v>
      </c>
      <c r="K69" s="39">
        <v>1</v>
      </c>
      <c r="L69" s="39">
        <v>1</v>
      </c>
      <c r="M69" s="39">
        <v>1</v>
      </c>
      <c r="N69" s="39">
        <v>1</v>
      </c>
      <c r="O69" s="39">
        <v>1</v>
      </c>
      <c r="P69" s="39">
        <v>1</v>
      </c>
      <c r="Q69" s="39">
        <v>1</v>
      </c>
      <c r="R69" s="39">
        <v>1</v>
      </c>
      <c r="S69" s="39">
        <v>1</v>
      </c>
      <c r="T69" s="39">
        <v>1</v>
      </c>
      <c r="U69" s="39">
        <v>1</v>
      </c>
      <c r="V69" s="39">
        <v>1</v>
      </c>
      <c r="W69" s="39">
        <v>1</v>
      </c>
      <c r="X69" s="39">
        <v>1</v>
      </c>
    </row>
    <row r="70" spans="2:26" ht="14.15" customHeight="1">
      <c r="B70" s="270"/>
      <c r="C70" s="16" t="s">
        <v>46</v>
      </c>
      <c r="D70" s="39">
        <v>9.43</v>
      </c>
      <c r="E70" s="39">
        <v>8.0299999999999994</v>
      </c>
      <c r="F70" s="39">
        <v>5.09</v>
      </c>
      <c r="G70" s="39">
        <v>5.22</v>
      </c>
      <c r="H70" s="39">
        <v>3.82</v>
      </c>
      <c r="I70" s="39">
        <v>3.56</v>
      </c>
      <c r="J70" s="39">
        <v>4.87</v>
      </c>
      <c r="K70" s="39">
        <v>1.82</v>
      </c>
      <c r="L70" s="39">
        <v>3.58</v>
      </c>
      <c r="M70" s="39">
        <v>2.02</v>
      </c>
      <c r="N70" s="39">
        <v>1.73</v>
      </c>
      <c r="O70" s="39">
        <v>1.61</v>
      </c>
      <c r="P70" s="39">
        <v>2.12</v>
      </c>
      <c r="Q70" s="39">
        <v>2.0099999999999998</v>
      </c>
      <c r="R70" s="39">
        <v>1.73</v>
      </c>
      <c r="S70" s="39">
        <v>2.19</v>
      </c>
      <c r="T70" s="39">
        <v>2.31</v>
      </c>
      <c r="U70" s="39">
        <v>2.4900000000000002</v>
      </c>
      <c r="V70" s="39">
        <v>2.35</v>
      </c>
      <c r="W70" s="39">
        <v>2.0499999999999998</v>
      </c>
      <c r="X70" s="39">
        <v>1.74</v>
      </c>
      <c r="Z70" s="130"/>
    </row>
    <row r="71" spans="2:26" ht="14.15" customHeight="1">
      <c r="B71" s="270"/>
      <c r="C71" s="16" t="s">
        <v>48</v>
      </c>
      <c r="D71" s="39">
        <v>12</v>
      </c>
      <c r="E71" s="39">
        <v>10</v>
      </c>
      <c r="F71" s="39">
        <v>9.5</v>
      </c>
      <c r="G71" s="39">
        <v>9</v>
      </c>
      <c r="H71" s="39">
        <v>7</v>
      </c>
      <c r="I71" s="39">
        <v>3</v>
      </c>
      <c r="J71" s="39">
        <v>2</v>
      </c>
      <c r="K71" s="39">
        <v>1</v>
      </c>
      <c r="L71" s="39">
        <v>1</v>
      </c>
      <c r="M71" s="39">
        <v>1</v>
      </c>
      <c r="N71" s="39">
        <v>1</v>
      </c>
      <c r="O71" s="39">
        <v>1</v>
      </c>
      <c r="P71" s="39">
        <v>1</v>
      </c>
      <c r="Q71" s="39">
        <v>1</v>
      </c>
      <c r="R71" s="39">
        <v>1</v>
      </c>
      <c r="S71" s="39">
        <v>2</v>
      </c>
      <c r="T71" s="39">
        <v>3</v>
      </c>
      <c r="U71" s="39">
        <v>2</v>
      </c>
      <c r="V71" s="39">
        <v>2</v>
      </c>
      <c r="W71" s="39">
        <v>2</v>
      </c>
      <c r="X71" s="39">
        <v>2</v>
      </c>
    </row>
    <row r="72" spans="2:26" ht="14.15" customHeight="1">
      <c r="B72" s="270"/>
      <c r="C72" s="16" t="s">
        <v>49</v>
      </c>
      <c r="D72" s="39">
        <v>7.67</v>
      </c>
      <c r="E72" s="39">
        <v>8.2100000000000009</v>
      </c>
      <c r="F72" s="39">
        <v>5.29</v>
      </c>
      <c r="G72" s="39">
        <v>4.9400000000000004</v>
      </c>
      <c r="H72" s="39">
        <v>7.4</v>
      </c>
      <c r="I72" s="39">
        <v>6.37</v>
      </c>
      <c r="J72" s="39">
        <v>10.35</v>
      </c>
      <c r="K72" s="39">
        <v>3.59</v>
      </c>
      <c r="L72" s="39">
        <v>8.59</v>
      </c>
      <c r="M72" s="39">
        <v>6.85</v>
      </c>
      <c r="N72" s="39">
        <v>3.48</v>
      </c>
      <c r="O72" s="39">
        <v>3.11</v>
      </c>
      <c r="P72" s="39">
        <v>5.4</v>
      </c>
      <c r="Q72" s="39">
        <v>4.46</v>
      </c>
      <c r="R72" s="39">
        <v>3.29</v>
      </c>
      <c r="S72" s="39">
        <v>6.58</v>
      </c>
      <c r="T72" s="39">
        <v>3.63</v>
      </c>
      <c r="U72" s="39">
        <v>3.36</v>
      </c>
      <c r="V72" s="39">
        <v>4.09</v>
      </c>
      <c r="W72" s="39">
        <v>3.58</v>
      </c>
      <c r="X72" s="39">
        <v>3.48</v>
      </c>
    </row>
    <row r="73" spans="2:26" ht="14.15" customHeight="1">
      <c r="B73" s="271" t="s">
        <v>103</v>
      </c>
      <c r="C73" s="272"/>
      <c r="D73" s="32" t="s">
        <v>27</v>
      </c>
      <c r="E73" s="32" t="s">
        <v>27</v>
      </c>
      <c r="F73" s="32" t="s">
        <v>27</v>
      </c>
      <c r="G73" s="32" t="s">
        <v>27</v>
      </c>
      <c r="H73" s="32" t="s">
        <v>27</v>
      </c>
      <c r="I73" s="32" t="s">
        <v>27</v>
      </c>
      <c r="J73" s="32" t="s">
        <v>27</v>
      </c>
      <c r="K73" s="32" t="s">
        <v>27</v>
      </c>
      <c r="L73" s="32" t="s">
        <v>27</v>
      </c>
      <c r="M73" s="32" t="s">
        <v>27</v>
      </c>
      <c r="N73" s="32" t="s">
        <v>27</v>
      </c>
      <c r="O73" s="32" t="s">
        <v>27</v>
      </c>
      <c r="P73" s="32" t="s">
        <v>27</v>
      </c>
      <c r="Q73" s="32" t="s">
        <v>27</v>
      </c>
      <c r="R73" s="32" t="s">
        <v>27</v>
      </c>
      <c r="S73" s="32" t="s">
        <v>27</v>
      </c>
      <c r="T73" s="32" t="s">
        <v>27</v>
      </c>
      <c r="U73" s="32" t="s">
        <v>27</v>
      </c>
      <c r="V73" s="32" t="s">
        <v>27</v>
      </c>
      <c r="W73" s="32" t="s">
        <v>27</v>
      </c>
      <c r="X73" s="32" t="s">
        <v>27</v>
      </c>
    </row>
    <row r="74" spans="2:26" ht="14.15" customHeight="1">
      <c r="B74" s="289" t="s">
        <v>1080</v>
      </c>
      <c r="C74" s="16" t="s">
        <v>45</v>
      </c>
      <c r="D74" s="280" t="s">
        <v>1086</v>
      </c>
      <c r="E74" s="281"/>
      <c r="F74" s="281"/>
      <c r="G74" s="281"/>
      <c r="H74" s="281"/>
      <c r="I74" s="281"/>
      <c r="J74" s="281"/>
      <c r="K74" s="281"/>
      <c r="L74" s="282"/>
      <c r="M74" s="45">
        <v>2.5</v>
      </c>
      <c r="N74" s="45">
        <v>3</v>
      </c>
      <c r="O74" s="45">
        <v>2.61</v>
      </c>
      <c r="P74" s="45">
        <v>2.79</v>
      </c>
      <c r="Q74" s="45">
        <v>2.75</v>
      </c>
      <c r="R74" s="45">
        <v>2.92</v>
      </c>
      <c r="S74" s="45">
        <v>2.88</v>
      </c>
      <c r="T74" s="45">
        <v>3</v>
      </c>
      <c r="U74" s="45">
        <v>2.75</v>
      </c>
      <c r="V74" s="45">
        <v>3</v>
      </c>
      <c r="W74" s="45">
        <v>3</v>
      </c>
      <c r="X74" s="45">
        <v>3.08</v>
      </c>
    </row>
    <row r="75" spans="2:26" ht="14.15" customHeight="1">
      <c r="B75" s="270"/>
      <c r="C75" s="16" t="s">
        <v>106</v>
      </c>
      <c r="D75" s="283"/>
      <c r="E75" s="284"/>
      <c r="F75" s="284"/>
      <c r="G75" s="284"/>
      <c r="H75" s="284"/>
      <c r="I75" s="284"/>
      <c r="J75" s="284"/>
      <c r="K75" s="284"/>
      <c r="L75" s="285"/>
      <c r="M75" s="45">
        <v>3</v>
      </c>
      <c r="N75" s="45">
        <v>3.13</v>
      </c>
      <c r="O75" s="45">
        <v>3.12</v>
      </c>
      <c r="P75" s="45">
        <v>3.25</v>
      </c>
      <c r="Q75" s="45">
        <v>3.17</v>
      </c>
      <c r="R75" s="45">
        <v>3.08</v>
      </c>
      <c r="S75" s="45">
        <v>3.24</v>
      </c>
      <c r="T75" s="45">
        <v>3.35</v>
      </c>
      <c r="U75" s="45">
        <v>3.25</v>
      </c>
      <c r="V75" s="45">
        <v>3.5</v>
      </c>
      <c r="W75" s="45">
        <v>3.48</v>
      </c>
      <c r="X75" s="45">
        <v>3.5</v>
      </c>
    </row>
    <row r="76" spans="2:26" ht="14.15" customHeight="1">
      <c r="B76" s="270"/>
      <c r="C76" s="16" t="s">
        <v>46</v>
      </c>
      <c r="D76" s="283"/>
      <c r="E76" s="284"/>
      <c r="F76" s="284"/>
      <c r="G76" s="284"/>
      <c r="H76" s="284"/>
      <c r="I76" s="284"/>
      <c r="J76" s="284"/>
      <c r="K76" s="284"/>
      <c r="L76" s="285"/>
      <c r="M76" s="45">
        <v>2.942367149758454</v>
      </c>
      <c r="N76" s="45">
        <v>3.1024959742351048</v>
      </c>
      <c r="O76" s="45">
        <v>3.1325201288244764</v>
      </c>
      <c r="P76" s="45">
        <v>3.4227536231884059</v>
      </c>
      <c r="Q76" s="45">
        <v>3.1325201288244764</v>
      </c>
      <c r="R76" s="45">
        <v>3.2726328502415458</v>
      </c>
      <c r="S76" s="45">
        <v>3.3927294685990339</v>
      </c>
      <c r="T76" s="45">
        <v>3.4427697262479873</v>
      </c>
      <c r="U76" s="45">
        <v>3.3627053140096619</v>
      </c>
      <c r="V76" s="45">
        <v>3.4727938808373593</v>
      </c>
      <c r="W76" s="45">
        <v>3.5228341384863122</v>
      </c>
      <c r="X76" s="45">
        <v>3.5828824476650563</v>
      </c>
    </row>
    <row r="77" spans="2:26" ht="14.15" customHeight="1">
      <c r="B77" s="270"/>
      <c r="C77" s="16" t="s">
        <v>48</v>
      </c>
      <c r="D77" s="283"/>
      <c r="E77" s="284"/>
      <c r="F77" s="284"/>
      <c r="G77" s="284"/>
      <c r="H77" s="284"/>
      <c r="I77" s="284"/>
      <c r="J77" s="284"/>
      <c r="K77" s="284"/>
      <c r="L77" s="285"/>
      <c r="M77" s="45">
        <v>3.38</v>
      </c>
      <c r="N77" s="45">
        <v>3.55</v>
      </c>
      <c r="O77" s="45">
        <v>3.46</v>
      </c>
      <c r="P77" s="45">
        <v>4</v>
      </c>
      <c r="Q77" s="45">
        <v>3.5</v>
      </c>
      <c r="R77" s="45">
        <v>3.5</v>
      </c>
      <c r="S77" s="45">
        <v>4.0199999999999996</v>
      </c>
      <c r="T77" s="45">
        <v>4</v>
      </c>
      <c r="U77" s="45">
        <v>4</v>
      </c>
      <c r="V77" s="45">
        <v>4</v>
      </c>
      <c r="W77" s="45">
        <v>4</v>
      </c>
      <c r="X77" s="45">
        <v>4</v>
      </c>
    </row>
    <row r="78" spans="2:26" ht="14.15" customHeight="1">
      <c r="B78" s="270"/>
      <c r="C78" s="16" t="s">
        <v>49</v>
      </c>
      <c r="D78" s="283"/>
      <c r="E78" s="284"/>
      <c r="F78" s="284"/>
      <c r="G78" s="284"/>
      <c r="H78" s="284"/>
      <c r="I78" s="284"/>
      <c r="J78" s="284"/>
      <c r="K78" s="284"/>
      <c r="L78" s="285"/>
      <c r="M78" s="45">
        <v>1.03</v>
      </c>
      <c r="N78" s="45">
        <v>0.97</v>
      </c>
      <c r="O78" s="45">
        <v>0.94</v>
      </c>
      <c r="P78" s="45">
        <v>0.83</v>
      </c>
      <c r="Q78" s="45">
        <v>0.8</v>
      </c>
      <c r="R78" s="45">
        <v>0.86</v>
      </c>
      <c r="S78" s="45">
        <v>0.87</v>
      </c>
      <c r="T78" s="45">
        <v>0.8</v>
      </c>
      <c r="U78" s="45">
        <v>0.82</v>
      </c>
      <c r="V78" s="45">
        <v>0.95</v>
      </c>
      <c r="W78" s="45">
        <v>0.84</v>
      </c>
      <c r="X78" s="45">
        <v>0.92</v>
      </c>
    </row>
    <row r="79" spans="2:26" ht="14.15" customHeight="1">
      <c r="B79" s="270" t="s">
        <v>107</v>
      </c>
      <c r="C79" s="16" t="s">
        <v>45</v>
      </c>
      <c r="D79" s="283"/>
      <c r="E79" s="284"/>
      <c r="F79" s="284"/>
      <c r="G79" s="284"/>
      <c r="H79" s="284"/>
      <c r="I79" s="284"/>
      <c r="J79" s="284"/>
      <c r="K79" s="284"/>
      <c r="L79" s="285"/>
      <c r="M79" s="39">
        <v>36</v>
      </c>
      <c r="N79" s="39">
        <v>36</v>
      </c>
      <c r="O79" s="39">
        <v>36</v>
      </c>
      <c r="P79" s="39">
        <v>37</v>
      </c>
      <c r="Q79" s="39">
        <v>36</v>
      </c>
      <c r="R79" s="39">
        <v>36</v>
      </c>
      <c r="S79" s="39">
        <v>38</v>
      </c>
      <c r="T79" s="39">
        <v>40</v>
      </c>
      <c r="U79" s="39">
        <v>38</v>
      </c>
      <c r="V79" s="39">
        <v>39</v>
      </c>
      <c r="W79" s="39">
        <v>40</v>
      </c>
      <c r="X79" s="39">
        <v>40</v>
      </c>
    </row>
    <row r="80" spans="2:26" ht="14.15" customHeight="1">
      <c r="B80" s="270"/>
      <c r="C80" s="16" t="s">
        <v>106</v>
      </c>
      <c r="D80" s="283"/>
      <c r="E80" s="284"/>
      <c r="F80" s="284"/>
      <c r="G80" s="284"/>
      <c r="H80" s="284"/>
      <c r="I80" s="284"/>
      <c r="J80" s="284"/>
      <c r="K80" s="284"/>
      <c r="L80" s="285"/>
      <c r="M80" s="39">
        <v>38</v>
      </c>
      <c r="N80" s="39">
        <v>41</v>
      </c>
      <c r="O80" s="39">
        <v>39</v>
      </c>
      <c r="P80" s="39">
        <v>48</v>
      </c>
      <c r="Q80" s="39">
        <v>41</v>
      </c>
      <c r="R80" s="39">
        <v>39</v>
      </c>
      <c r="S80" s="39">
        <v>44.5</v>
      </c>
      <c r="T80" s="39">
        <v>50</v>
      </c>
      <c r="U80" s="39">
        <v>47</v>
      </c>
      <c r="V80" s="39">
        <v>49</v>
      </c>
      <c r="W80" s="39">
        <v>50.5</v>
      </c>
      <c r="X80" s="39">
        <v>49.5</v>
      </c>
    </row>
    <row r="81" spans="2:24" ht="14.15" customHeight="1">
      <c r="B81" s="270"/>
      <c r="C81" s="16" t="s">
        <v>46</v>
      </c>
      <c r="D81" s="283"/>
      <c r="E81" s="284"/>
      <c r="F81" s="284"/>
      <c r="G81" s="284"/>
      <c r="H81" s="284"/>
      <c r="I81" s="284"/>
      <c r="J81" s="284"/>
      <c r="K81" s="284"/>
      <c r="L81" s="285"/>
      <c r="M81" s="39">
        <v>46.587479871175518</v>
      </c>
      <c r="N81" s="39">
        <v>44.645917874396133</v>
      </c>
      <c r="O81" s="39">
        <v>44.846078904991948</v>
      </c>
      <c r="P81" s="39">
        <v>50.180370370370369</v>
      </c>
      <c r="Q81" s="39">
        <v>45.786835748792271</v>
      </c>
      <c r="R81" s="39">
        <v>47.217987117552333</v>
      </c>
      <c r="S81" s="39">
        <v>50.480611916264088</v>
      </c>
      <c r="T81" s="39">
        <v>51.50143317230274</v>
      </c>
      <c r="U81" s="39">
        <v>50.270442834138485</v>
      </c>
      <c r="V81" s="39">
        <v>51.171167471819651</v>
      </c>
      <c r="W81" s="39">
        <v>52.312085346215781</v>
      </c>
      <c r="X81" s="39">
        <v>52.272053140096617</v>
      </c>
    </row>
    <row r="82" spans="2:24" ht="14.15" customHeight="1">
      <c r="B82" s="270"/>
      <c r="C82" s="16" t="s">
        <v>48</v>
      </c>
      <c r="D82" s="283"/>
      <c r="E82" s="284"/>
      <c r="F82" s="284"/>
      <c r="G82" s="284"/>
      <c r="H82" s="284"/>
      <c r="I82" s="284"/>
      <c r="J82" s="284"/>
      <c r="K82" s="284"/>
      <c r="L82" s="285"/>
      <c r="M82" s="39">
        <v>50</v>
      </c>
      <c r="N82" s="39">
        <v>48</v>
      </c>
      <c r="O82" s="39">
        <v>55</v>
      </c>
      <c r="P82" s="39">
        <v>59</v>
      </c>
      <c r="Q82" s="39">
        <v>54</v>
      </c>
      <c r="R82" s="39">
        <v>53</v>
      </c>
      <c r="S82" s="39">
        <v>62</v>
      </c>
      <c r="T82" s="39">
        <v>58</v>
      </c>
      <c r="U82" s="39">
        <v>58</v>
      </c>
      <c r="V82" s="39">
        <v>62</v>
      </c>
      <c r="W82" s="39">
        <v>60.5</v>
      </c>
      <c r="X82" s="39">
        <v>60</v>
      </c>
    </row>
    <row r="83" spans="2:24" ht="14.15" customHeight="1">
      <c r="B83" s="270"/>
      <c r="C83" s="16" t="s">
        <v>49</v>
      </c>
      <c r="D83" s="283"/>
      <c r="E83" s="284"/>
      <c r="F83" s="284"/>
      <c r="G83" s="284"/>
      <c r="H83" s="284"/>
      <c r="I83" s="284"/>
      <c r="J83" s="284"/>
      <c r="K83" s="284"/>
      <c r="L83" s="285"/>
      <c r="M83" s="39">
        <v>23.62</v>
      </c>
      <c r="N83" s="39">
        <v>15.21</v>
      </c>
      <c r="O83" s="39">
        <v>15.8</v>
      </c>
      <c r="P83" s="39">
        <v>16.48</v>
      </c>
      <c r="Q83" s="39">
        <v>16.46</v>
      </c>
      <c r="R83" s="39">
        <v>18.5</v>
      </c>
      <c r="S83" s="39">
        <v>15.92</v>
      </c>
      <c r="T83" s="39">
        <v>15.17</v>
      </c>
      <c r="U83" s="39">
        <v>15.92</v>
      </c>
      <c r="V83" s="39">
        <v>15.76</v>
      </c>
      <c r="W83" s="39">
        <v>15.21</v>
      </c>
      <c r="X83" s="39">
        <v>15.89</v>
      </c>
    </row>
    <row r="84" spans="2:24" ht="14.15" customHeight="1">
      <c r="B84" s="270" t="s">
        <v>1081</v>
      </c>
      <c r="C84" s="16" t="s">
        <v>45</v>
      </c>
      <c r="D84" s="283"/>
      <c r="E84" s="284"/>
      <c r="F84" s="284"/>
      <c r="G84" s="284"/>
      <c r="H84" s="284"/>
      <c r="I84" s="284"/>
      <c r="J84" s="284"/>
      <c r="K84" s="284"/>
      <c r="L84" s="285"/>
      <c r="M84" s="39">
        <v>36</v>
      </c>
      <c r="N84" s="39">
        <v>36</v>
      </c>
      <c r="O84" s="39">
        <v>36</v>
      </c>
      <c r="P84" s="39">
        <v>37</v>
      </c>
      <c r="Q84" s="39">
        <v>37</v>
      </c>
      <c r="R84" s="39">
        <v>37</v>
      </c>
      <c r="S84" s="39">
        <v>38.5</v>
      </c>
      <c r="T84" s="39">
        <v>41</v>
      </c>
      <c r="U84" s="39">
        <v>41</v>
      </c>
      <c r="V84" s="39">
        <v>40</v>
      </c>
      <c r="W84" s="39">
        <v>42.5</v>
      </c>
      <c r="X84" s="39">
        <v>41</v>
      </c>
    </row>
    <row r="85" spans="2:24" ht="14.15" customHeight="1">
      <c r="B85" s="270"/>
      <c r="C85" s="16" t="s">
        <v>106</v>
      </c>
      <c r="D85" s="283"/>
      <c r="E85" s="284"/>
      <c r="F85" s="284"/>
      <c r="G85" s="284"/>
      <c r="H85" s="284"/>
      <c r="I85" s="284"/>
      <c r="J85" s="284"/>
      <c r="K85" s="284"/>
      <c r="L85" s="285"/>
      <c r="M85" s="39">
        <v>42</v>
      </c>
      <c r="N85" s="39">
        <v>42</v>
      </c>
      <c r="O85" s="39">
        <v>40</v>
      </c>
      <c r="P85" s="39">
        <v>50.5</v>
      </c>
      <c r="Q85" s="39">
        <v>43</v>
      </c>
      <c r="R85" s="39">
        <v>42</v>
      </c>
      <c r="S85" s="39">
        <v>52.5</v>
      </c>
      <c r="T85" s="39">
        <v>53</v>
      </c>
      <c r="U85" s="39">
        <v>50</v>
      </c>
      <c r="V85" s="39">
        <v>56</v>
      </c>
      <c r="W85" s="39">
        <v>56</v>
      </c>
      <c r="X85" s="39">
        <v>55</v>
      </c>
    </row>
    <row r="86" spans="2:24" ht="14.15" customHeight="1">
      <c r="B86" s="270"/>
      <c r="C86" s="16" t="s">
        <v>46</v>
      </c>
      <c r="D86" s="283"/>
      <c r="E86" s="284"/>
      <c r="F86" s="284"/>
      <c r="G86" s="284"/>
      <c r="H86" s="284"/>
      <c r="I86" s="284"/>
      <c r="J86" s="284"/>
      <c r="K86" s="284"/>
      <c r="L86" s="285"/>
      <c r="M86" s="39">
        <v>54.854130434782611</v>
      </c>
      <c r="N86" s="39">
        <v>47.498212560386477</v>
      </c>
      <c r="O86" s="39">
        <v>46.937761674718196</v>
      </c>
      <c r="P86" s="39">
        <v>53.83330917874396</v>
      </c>
      <c r="Q86" s="39">
        <v>48.92936392914654</v>
      </c>
      <c r="R86" s="39">
        <v>51.161159420289856</v>
      </c>
      <c r="S86" s="39">
        <v>54.603929146537844</v>
      </c>
      <c r="T86" s="39">
        <v>55.824911433172304</v>
      </c>
      <c r="U86" s="39">
        <v>54.914178743961351</v>
      </c>
      <c r="V86" s="39">
        <v>55.834919484702091</v>
      </c>
      <c r="W86" s="39">
        <v>56.385362318840585</v>
      </c>
      <c r="X86" s="39">
        <v>56.785684380032208</v>
      </c>
    </row>
    <row r="87" spans="2:24" ht="14.15" customHeight="1">
      <c r="B87" s="270"/>
      <c r="C87" s="16" t="s">
        <v>48</v>
      </c>
      <c r="D87" s="283"/>
      <c r="E87" s="284"/>
      <c r="F87" s="284"/>
      <c r="G87" s="284"/>
      <c r="H87" s="284"/>
      <c r="I87" s="284"/>
      <c r="J87" s="284"/>
      <c r="K87" s="284"/>
      <c r="L87" s="285"/>
      <c r="M87" s="39">
        <v>57</v>
      </c>
      <c r="N87" s="39">
        <v>55</v>
      </c>
      <c r="O87" s="39">
        <v>59</v>
      </c>
      <c r="P87" s="39">
        <v>68</v>
      </c>
      <c r="Q87" s="39">
        <v>57</v>
      </c>
      <c r="R87" s="39">
        <v>59</v>
      </c>
      <c r="S87" s="39">
        <v>65</v>
      </c>
      <c r="T87" s="39">
        <v>65</v>
      </c>
      <c r="U87" s="39">
        <v>66</v>
      </c>
      <c r="V87" s="39">
        <v>66</v>
      </c>
      <c r="W87" s="39">
        <v>65</v>
      </c>
      <c r="X87" s="39">
        <v>66</v>
      </c>
    </row>
    <row r="88" spans="2:24" ht="14.15" customHeight="1">
      <c r="B88" s="270"/>
      <c r="C88" s="16" t="s">
        <v>49</v>
      </c>
      <c r="D88" s="283"/>
      <c r="E88" s="284"/>
      <c r="F88" s="284"/>
      <c r="G88" s="284"/>
      <c r="H88" s="284"/>
      <c r="I88" s="284"/>
      <c r="J88" s="284"/>
      <c r="K88" s="284"/>
      <c r="L88" s="285"/>
      <c r="M88" s="39">
        <v>35.36</v>
      </c>
      <c r="N88" s="39">
        <v>17.8</v>
      </c>
      <c r="O88" s="39">
        <v>17.14</v>
      </c>
      <c r="P88" s="39">
        <v>18.989999999999998</v>
      </c>
      <c r="Q88" s="39">
        <v>19.329999999999998</v>
      </c>
      <c r="R88" s="39">
        <v>23.23</v>
      </c>
      <c r="S88" s="39">
        <v>19.16</v>
      </c>
      <c r="T88" s="39">
        <v>19.54</v>
      </c>
      <c r="U88" s="39">
        <v>19.66</v>
      </c>
      <c r="V88" s="39">
        <v>19.82</v>
      </c>
      <c r="W88" s="39">
        <v>17.75</v>
      </c>
      <c r="X88" s="39">
        <v>19.940000000000001</v>
      </c>
    </row>
    <row r="89" spans="2:24" ht="14.15" customHeight="1">
      <c r="B89" s="270" t="s">
        <v>108</v>
      </c>
      <c r="C89" s="16" t="s">
        <v>45</v>
      </c>
      <c r="D89" s="283"/>
      <c r="E89" s="284"/>
      <c r="F89" s="284"/>
      <c r="G89" s="284"/>
      <c r="H89" s="284"/>
      <c r="I89" s="284"/>
      <c r="J89" s="284"/>
      <c r="K89" s="284"/>
      <c r="L89" s="285"/>
      <c r="M89" s="39">
        <v>0</v>
      </c>
      <c r="N89" s="39">
        <v>0</v>
      </c>
      <c r="O89" s="39">
        <v>0</v>
      </c>
      <c r="P89" s="39">
        <v>1</v>
      </c>
      <c r="Q89" s="39">
        <v>0</v>
      </c>
      <c r="R89" s="39">
        <v>1</v>
      </c>
      <c r="S89" s="39">
        <v>0</v>
      </c>
      <c r="T89" s="39">
        <v>1</v>
      </c>
      <c r="U89" s="39">
        <v>1</v>
      </c>
      <c r="V89" s="39">
        <v>1</v>
      </c>
      <c r="W89" s="39">
        <v>1</v>
      </c>
      <c r="X89" s="39">
        <v>1</v>
      </c>
    </row>
    <row r="90" spans="2:24" ht="14.15" customHeight="1">
      <c r="B90" s="270"/>
      <c r="C90" s="16" t="s">
        <v>106</v>
      </c>
      <c r="D90" s="283"/>
      <c r="E90" s="284"/>
      <c r="F90" s="284"/>
      <c r="G90" s="284"/>
      <c r="H90" s="284"/>
      <c r="I90" s="284"/>
      <c r="J90" s="284"/>
      <c r="K90" s="284"/>
      <c r="L90" s="285"/>
      <c r="M90" s="39">
        <v>1</v>
      </c>
      <c r="N90" s="39">
        <v>1</v>
      </c>
      <c r="O90" s="39">
        <v>1</v>
      </c>
      <c r="P90" s="39">
        <v>1</v>
      </c>
      <c r="Q90" s="39">
        <v>1</v>
      </c>
      <c r="R90" s="39">
        <v>1</v>
      </c>
      <c r="S90" s="39">
        <v>1</v>
      </c>
      <c r="T90" s="39">
        <v>1</v>
      </c>
      <c r="U90" s="39">
        <v>1</v>
      </c>
      <c r="V90" s="39">
        <v>1</v>
      </c>
      <c r="W90" s="39">
        <v>1</v>
      </c>
      <c r="X90" s="39">
        <v>1</v>
      </c>
    </row>
    <row r="91" spans="2:24" ht="14.15" customHeight="1">
      <c r="B91" s="270"/>
      <c r="C91" s="16" t="s">
        <v>46</v>
      </c>
      <c r="D91" s="283"/>
      <c r="E91" s="284"/>
      <c r="F91" s="284"/>
      <c r="G91" s="284"/>
      <c r="H91" s="284"/>
      <c r="I91" s="284"/>
      <c r="J91" s="284"/>
      <c r="K91" s="284"/>
      <c r="L91" s="285"/>
      <c r="M91" s="39">
        <v>8.2666505636070848</v>
      </c>
      <c r="N91" s="39">
        <v>2.8623027375201286</v>
      </c>
      <c r="O91" s="39">
        <v>2.0816747181964574</v>
      </c>
      <c r="P91" s="39">
        <v>3.6629468599033816</v>
      </c>
      <c r="Q91" s="39">
        <v>3.1425281803542675</v>
      </c>
      <c r="R91" s="39">
        <v>3.9531803542673112</v>
      </c>
      <c r="S91" s="39">
        <v>4.1233172302737522</v>
      </c>
      <c r="T91" s="39">
        <v>4.3234782608695657</v>
      </c>
      <c r="U91" s="39">
        <v>4.6337278582930752</v>
      </c>
      <c r="V91" s="39">
        <v>4.6637520128824477</v>
      </c>
      <c r="W91" s="39">
        <v>4.0732769726247993</v>
      </c>
      <c r="X91" s="39">
        <v>4.5136312399355871</v>
      </c>
    </row>
    <row r="92" spans="2:24" ht="14.15" customHeight="1">
      <c r="B92" s="270"/>
      <c r="C92" s="16" t="s">
        <v>48</v>
      </c>
      <c r="D92" s="283"/>
      <c r="E92" s="284"/>
      <c r="F92" s="284"/>
      <c r="G92" s="284"/>
      <c r="H92" s="284"/>
      <c r="I92" s="284"/>
      <c r="J92" s="284"/>
      <c r="K92" s="284"/>
      <c r="L92" s="285"/>
      <c r="M92" s="39">
        <v>7</v>
      </c>
      <c r="N92" s="39">
        <v>3</v>
      </c>
      <c r="O92" s="39">
        <v>2</v>
      </c>
      <c r="P92" s="39">
        <v>4</v>
      </c>
      <c r="Q92" s="39">
        <v>2</v>
      </c>
      <c r="R92" s="39">
        <v>2</v>
      </c>
      <c r="S92" s="39">
        <v>5.5</v>
      </c>
      <c r="T92" s="39">
        <v>6</v>
      </c>
      <c r="U92" s="39">
        <v>6</v>
      </c>
      <c r="V92" s="39">
        <v>5</v>
      </c>
      <c r="W92" s="39">
        <v>5</v>
      </c>
      <c r="X92" s="39">
        <v>5</v>
      </c>
    </row>
    <row r="93" spans="2:24" ht="14.15" customHeight="1">
      <c r="B93" s="270"/>
      <c r="C93" s="16" t="s">
        <v>49</v>
      </c>
      <c r="D93" s="286"/>
      <c r="E93" s="287"/>
      <c r="F93" s="287"/>
      <c r="G93" s="287"/>
      <c r="H93" s="287"/>
      <c r="I93" s="287"/>
      <c r="J93" s="287"/>
      <c r="K93" s="287"/>
      <c r="L93" s="288"/>
      <c r="M93" s="39">
        <v>19.86</v>
      </c>
      <c r="N93" s="39">
        <v>4.6500000000000004</v>
      </c>
      <c r="O93" s="39">
        <v>3.94</v>
      </c>
      <c r="P93" s="39">
        <v>5.58</v>
      </c>
      <c r="Q93" s="39">
        <v>6.64</v>
      </c>
      <c r="R93" s="39">
        <v>8.6</v>
      </c>
      <c r="S93" s="39">
        <v>6.27</v>
      </c>
      <c r="T93" s="39">
        <v>6.91</v>
      </c>
      <c r="U93" s="39">
        <v>7.74</v>
      </c>
      <c r="V93" s="39">
        <v>8.18</v>
      </c>
      <c r="W93" s="39">
        <v>6.48</v>
      </c>
      <c r="X93" s="39">
        <v>8.19</v>
      </c>
    </row>
    <row r="95" spans="2:24" s="13" customFormat="1" ht="14.5">
      <c r="B95" s="4" t="s">
        <v>76</v>
      </c>
    </row>
    <row r="96" spans="2:24" s="13" customFormat="1" ht="14.5">
      <c r="B96" s="207" t="s">
        <v>1082</v>
      </c>
    </row>
    <row r="97" spans="2:2" s="13" customFormat="1" ht="14.5">
      <c r="B97" s="4" t="s">
        <v>77</v>
      </c>
    </row>
    <row r="98" spans="2:2" s="13" customFormat="1" ht="14.5">
      <c r="B98" s="207" t="s">
        <v>1087</v>
      </c>
    </row>
    <row r="99" spans="2:2" s="13" customFormat="1" ht="14.5">
      <c r="B99" s="207" t="s">
        <v>78</v>
      </c>
    </row>
    <row r="100" spans="2:2" s="13" customFormat="1" ht="14.5">
      <c r="B100" s="207" t="s">
        <v>999</v>
      </c>
    </row>
    <row r="101" spans="2:2" s="13" customFormat="1" ht="14.5">
      <c r="B101" s="20" t="s">
        <v>80</v>
      </c>
    </row>
    <row r="102" spans="2:2" s="13" customFormat="1" ht="14.5">
      <c r="B102" s="20" t="s">
        <v>81</v>
      </c>
    </row>
  </sheetData>
  <mergeCells count="18">
    <mergeCell ref="D74:L93"/>
    <mergeCell ref="B63:B67"/>
    <mergeCell ref="B68:B72"/>
    <mergeCell ref="B73:C73"/>
    <mergeCell ref="B53:B57"/>
    <mergeCell ref="B58:B62"/>
    <mergeCell ref="B74:B78"/>
    <mergeCell ref="B79:B83"/>
    <mergeCell ref="B84:B88"/>
    <mergeCell ref="B89:B93"/>
    <mergeCell ref="B52:C52"/>
    <mergeCell ref="D50:X50"/>
    <mergeCell ref="B1:Y1"/>
    <mergeCell ref="B5:Y5"/>
    <mergeCell ref="B6:C7"/>
    <mergeCell ref="D6:X6"/>
    <mergeCell ref="D21:X21"/>
    <mergeCell ref="B50:C51"/>
  </mergeCells>
  <hyperlinks>
    <hyperlink ref="B2" location="INDEX!A1" display="Back to index" xr:uid="{80DD7EAF-0353-4DD7-9CC5-1F44802D8840}"/>
    <hyperlink ref="B101" location="'IDI disclaimer'!A1" display="See IDI disclaimer" xr:uid="{EA6690A7-7C16-4A76-8209-D9B73D9D9C07}"/>
    <hyperlink ref="B102" location="'Appendix1'!A1" display="See Appendix for Faculty groupings" xr:uid="{7E27DBE0-BAA5-40F5-A558-093F56E7C66D}"/>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633709-A758-417B-828D-F8BAD5F4DE7B}">
  <sheetPr>
    <tabColor rgb="FFFFFF00"/>
  </sheetPr>
  <dimension ref="B1:CO76"/>
  <sheetViews>
    <sheetView zoomScaleNormal="100" workbookViewId="0">
      <selection activeCell="D5" sqref="D5:P5"/>
    </sheetView>
  </sheetViews>
  <sheetFormatPr defaultColWidth="10.6328125" defaultRowHeight="14"/>
  <cols>
    <col min="1" max="1" width="10.6328125" style="29"/>
    <col min="2" max="2" width="71.7265625" style="29" customWidth="1"/>
    <col min="3" max="3" width="8.6328125" style="29" customWidth="1"/>
    <col min="4" max="15" width="5.81640625" style="29" customWidth="1"/>
    <col min="16" max="16" width="6" style="29" customWidth="1"/>
    <col min="17" max="17" width="10.81640625" style="158" customWidth="1"/>
    <col min="18" max="93" width="10.6328125" style="158"/>
    <col min="94" max="16384" width="10.6328125" style="29"/>
  </cols>
  <sheetData>
    <row r="1" spans="2:16" ht="14.15" customHeight="1">
      <c r="B1" s="12" t="s">
        <v>26</v>
      </c>
    </row>
    <row r="2" spans="2:16" ht="23.5">
      <c r="B2" s="6" t="s">
        <v>1088</v>
      </c>
    </row>
    <row r="3" spans="2:16" ht="14.5">
      <c r="B3" s="4" t="s">
        <v>1249</v>
      </c>
    </row>
    <row r="4" spans="2:16" s="228" customFormat="1" ht="14.5">
      <c r="B4" s="4"/>
    </row>
    <row r="5" spans="2:16" ht="24" customHeight="1">
      <c r="D5" s="290" t="s">
        <v>1089</v>
      </c>
      <c r="E5" s="290"/>
      <c r="F5" s="290"/>
      <c r="G5" s="290"/>
      <c r="H5" s="290"/>
      <c r="I5" s="290"/>
      <c r="J5" s="290"/>
      <c r="K5" s="290"/>
      <c r="L5" s="290"/>
      <c r="M5" s="290"/>
      <c r="N5" s="290"/>
      <c r="O5" s="290"/>
      <c r="P5" s="290"/>
    </row>
    <row r="6" spans="2:16">
      <c r="B6" s="275" t="s">
        <v>27</v>
      </c>
      <c r="C6" s="275"/>
      <c r="D6" s="291" t="s">
        <v>117</v>
      </c>
      <c r="E6" s="292"/>
      <c r="F6" s="292"/>
      <c r="G6" s="292"/>
      <c r="H6" s="292"/>
      <c r="I6" s="292"/>
      <c r="J6" s="292"/>
      <c r="K6" s="292"/>
      <c r="L6" s="292"/>
      <c r="M6" s="292"/>
      <c r="N6" s="292"/>
      <c r="O6" s="292"/>
      <c r="P6" s="293"/>
    </row>
    <row r="7" spans="2:16" ht="14.15" customHeight="1">
      <c r="B7" s="275"/>
      <c r="C7" s="275"/>
      <c r="D7" s="37">
        <v>2008</v>
      </c>
      <c r="E7" s="37">
        <v>2009</v>
      </c>
      <c r="F7" s="37">
        <v>2010</v>
      </c>
      <c r="G7" s="37">
        <v>2011</v>
      </c>
      <c r="H7" s="37">
        <v>2012</v>
      </c>
      <c r="I7" s="37">
        <v>2013</v>
      </c>
      <c r="J7" s="37">
        <v>2014</v>
      </c>
      <c r="K7" s="37">
        <v>2015</v>
      </c>
      <c r="L7" s="37">
        <v>2016</v>
      </c>
      <c r="M7" s="37">
        <v>2017</v>
      </c>
      <c r="N7" s="37">
        <v>2018</v>
      </c>
      <c r="O7" s="37">
        <v>2019</v>
      </c>
      <c r="P7" s="37">
        <v>2020</v>
      </c>
    </row>
    <row r="8" spans="2:16" ht="14.15" customHeight="1">
      <c r="B8" s="103"/>
      <c r="C8" s="103"/>
      <c r="D8" s="104"/>
      <c r="E8" s="104"/>
      <c r="F8" s="104"/>
      <c r="G8" s="104"/>
      <c r="H8" s="104"/>
      <c r="I8" s="104"/>
      <c r="J8" s="104"/>
      <c r="K8" s="104"/>
      <c r="L8" s="104"/>
      <c r="M8" s="104"/>
      <c r="N8" s="104"/>
      <c r="O8" s="104"/>
      <c r="P8" s="104"/>
    </row>
    <row r="9" spans="2:16" ht="14.15" customHeight="1">
      <c r="B9" s="15" t="s">
        <v>1090</v>
      </c>
      <c r="C9" s="16"/>
      <c r="D9" s="119">
        <f t="shared" ref="D9:P9" si="0">2020-D7+1</f>
        <v>13</v>
      </c>
      <c r="E9" s="119">
        <f t="shared" si="0"/>
        <v>12</v>
      </c>
      <c r="F9" s="119">
        <f t="shared" si="0"/>
        <v>11</v>
      </c>
      <c r="G9" s="119">
        <f t="shared" si="0"/>
        <v>10</v>
      </c>
      <c r="H9" s="119">
        <f t="shared" si="0"/>
        <v>9</v>
      </c>
      <c r="I9" s="119">
        <f t="shared" si="0"/>
        <v>8</v>
      </c>
      <c r="J9" s="119">
        <f t="shared" si="0"/>
        <v>7</v>
      </c>
      <c r="K9" s="119">
        <f t="shared" si="0"/>
        <v>6</v>
      </c>
      <c r="L9" s="119">
        <f t="shared" si="0"/>
        <v>5</v>
      </c>
      <c r="M9" s="119">
        <f t="shared" si="0"/>
        <v>4</v>
      </c>
      <c r="N9" s="119">
        <f t="shared" si="0"/>
        <v>3</v>
      </c>
      <c r="O9" s="119">
        <f t="shared" si="0"/>
        <v>2</v>
      </c>
      <c r="P9" s="119">
        <f t="shared" si="0"/>
        <v>1</v>
      </c>
    </row>
    <row r="10" spans="2:16" ht="14.15" customHeight="1">
      <c r="B10" s="15"/>
      <c r="C10" s="16"/>
      <c r="D10" s="21"/>
      <c r="E10" s="21"/>
      <c r="F10" s="21"/>
      <c r="G10" s="21"/>
      <c r="H10" s="21"/>
      <c r="I10" s="21"/>
      <c r="J10" s="21"/>
      <c r="K10" s="21"/>
      <c r="L10" s="21"/>
      <c r="M10" s="21"/>
      <c r="N10" s="21"/>
      <c r="O10" s="21"/>
      <c r="P10" s="21"/>
    </row>
    <row r="11" spans="2:16" ht="14.15" customHeight="1">
      <c r="B11" s="15" t="s">
        <v>1091</v>
      </c>
      <c r="C11" s="16" t="s">
        <v>29</v>
      </c>
      <c r="D11" s="119">
        <v>189</v>
      </c>
      <c r="E11" s="119">
        <v>252</v>
      </c>
      <c r="F11" s="119">
        <v>321</v>
      </c>
      <c r="G11" s="119">
        <v>468</v>
      </c>
      <c r="H11" s="119">
        <v>438</v>
      </c>
      <c r="I11" s="119">
        <v>615</v>
      </c>
      <c r="J11" s="119">
        <v>726</v>
      </c>
      <c r="K11" s="119">
        <v>690</v>
      </c>
      <c r="L11" s="119">
        <v>672</v>
      </c>
      <c r="M11" s="119">
        <v>774</v>
      </c>
      <c r="N11" s="119">
        <v>774</v>
      </c>
      <c r="O11" s="119">
        <v>837</v>
      </c>
      <c r="P11" s="119">
        <v>864</v>
      </c>
    </row>
    <row r="12" spans="2:16" ht="14.15" customHeight="1">
      <c r="B12" s="15"/>
      <c r="C12" s="16"/>
      <c r="D12" s="21"/>
      <c r="E12" s="21"/>
      <c r="F12" s="21"/>
      <c r="G12" s="21"/>
      <c r="H12" s="21"/>
      <c r="I12" s="21"/>
      <c r="J12" s="21"/>
      <c r="K12" s="21"/>
      <c r="L12" s="21"/>
      <c r="M12" s="21"/>
      <c r="N12" s="21"/>
      <c r="O12" s="21"/>
      <c r="P12" s="21"/>
    </row>
    <row r="13" spans="2:16" ht="14.15" customHeight="1">
      <c r="B13" s="15"/>
      <c r="C13" s="16"/>
      <c r="D13" s="21"/>
      <c r="E13" s="21"/>
      <c r="F13" s="21"/>
      <c r="G13" s="21"/>
      <c r="H13" s="21"/>
      <c r="I13" s="21"/>
      <c r="J13" s="21"/>
      <c r="K13" s="21"/>
      <c r="L13" s="21"/>
      <c r="M13" s="21"/>
      <c r="N13" s="21"/>
      <c r="O13" s="21"/>
      <c r="P13" s="21"/>
    </row>
    <row r="14" spans="2:16" ht="14.15" customHeight="1">
      <c r="B14" s="15" t="s">
        <v>101</v>
      </c>
      <c r="C14" s="16" t="s">
        <v>29</v>
      </c>
      <c r="D14" s="118">
        <v>189</v>
      </c>
      <c r="E14" s="118">
        <v>252</v>
      </c>
      <c r="F14" s="118">
        <v>321</v>
      </c>
      <c r="G14" s="118">
        <v>465</v>
      </c>
      <c r="H14" s="118">
        <v>438</v>
      </c>
      <c r="I14" s="118">
        <v>615</v>
      </c>
      <c r="J14" s="118">
        <v>723</v>
      </c>
      <c r="K14" s="118">
        <v>690</v>
      </c>
      <c r="L14" s="118">
        <v>672</v>
      </c>
      <c r="M14" s="118">
        <v>771</v>
      </c>
      <c r="N14" s="118">
        <v>774</v>
      </c>
      <c r="O14" s="118">
        <v>834</v>
      </c>
      <c r="P14" s="118">
        <v>864</v>
      </c>
    </row>
    <row r="15" spans="2:16" ht="14.15" customHeight="1">
      <c r="B15" s="15" t="s">
        <v>102</v>
      </c>
      <c r="C15" s="16" t="s">
        <v>29</v>
      </c>
      <c r="D15" s="118" t="s">
        <v>32</v>
      </c>
      <c r="E15" s="118" t="s">
        <v>32</v>
      </c>
      <c r="F15" s="118" t="s">
        <v>32</v>
      </c>
      <c r="G15" s="118" t="s">
        <v>32</v>
      </c>
      <c r="H15" s="118" t="s">
        <v>32</v>
      </c>
      <c r="I15" s="118" t="s">
        <v>32</v>
      </c>
      <c r="J15" s="118" t="s">
        <v>32</v>
      </c>
      <c r="K15" s="118" t="s">
        <v>32</v>
      </c>
      <c r="L15" s="118" t="s">
        <v>32</v>
      </c>
      <c r="M15" s="118" t="s">
        <v>32</v>
      </c>
      <c r="N15" s="118" t="s">
        <v>32</v>
      </c>
      <c r="O15" s="118" t="s">
        <v>32</v>
      </c>
      <c r="P15" s="118" t="s">
        <v>32</v>
      </c>
    </row>
    <row r="16" spans="2:16" ht="14.15" customHeight="1">
      <c r="B16" s="15"/>
      <c r="C16" s="16"/>
      <c r="D16" s="118"/>
      <c r="E16" s="118"/>
      <c r="F16" s="118"/>
      <c r="G16" s="118"/>
      <c r="H16" s="118"/>
      <c r="I16" s="118"/>
      <c r="J16" s="118"/>
      <c r="K16" s="118"/>
      <c r="L16" s="118"/>
      <c r="M16" s="118"/>
      <c r="N16" s="118"/>
      <c r="O16" s="118"/>
      <c r="P16" s="118"/>
    </row>
    <row r="17" spans="2:24" ht="14.15" customHeight="1">
      <c r="B17" s="15" t="s">
        <v>1092</v>
      </c>
      <c r="C17" s="16"/>
      <c r="D17" s="31"/>
      <c r="E17" s="31"/>
      <c r="F17" s="31"/>
      <c r="G17" s="31"/>
      <c r="H17" s="31"/>
      <c r="I17" s="31"/>
      <c r="J17" s="31"/>
      <c r="K17" s="31"/>
      <c r="L17" s="31"/>
      <c r="M17" s="31"/>
      <c r="N17" s="31"/>
      <c r="O17" s="31"/>
      <c r="P17" s="31"/>
    </row>
    <row r="18" spans="2:24" ht="14.15" customHeight="1">
      <c r="B18" s="89" t="s">
        <v>1107</v>
      </c>
      <c r="C18" s="16" t="s">
        <v>29</v>
      </c>
      <c r="D18" s="21">
        <v>9</v>
      </c>
      <c r="E18" s="21">
        <v>12</v>
      </c>
      <c r="F18" s="21">
        <v>27</v>
      </c>
      <c r="G18" s="21">
        <v>42</v>
      </c>
      <c r="H18" s="21">
        <v>48</v>
      </c>
      <c r="I18" s="21">
        <v>60</v>
      </c>
      <c r="J18" s="21">
        <v>123</v>
      </c>
      <c r="K18" s="21">
        <v>111</v>
      </c>
      <c r="L18" s="21">
        <v>153</v>
      </c>
      <c r="M18" s="21">
        <v>186</v>
      </c>
      <c r="N18" s="21">
        <v>231</v>
      </c>
      <c r="O18" s="21">
        <v>312</v>
      </c>
      <c r="P18" s="21">
        <v>360</v>
      </c>
      <c r="Q18" s="161"/>
      <c r="S18" s="162"/>
      <c r="T18" s="162"/>
      <c r="U18" s="162"/>
      <c r="V18" s="162"/>
      <c r="W18" s="162"/>
      <c r="X18" s="162"/>
    </row>
    <row r="19" spans="2:24" ht="14.15" customHeight="1">
      <c r="B19" s="92" t="s">
        <v>118</v>
      </c>
      <c r="C19" s="16" t="s">
        <v>46</v>
      </c>
      <c r="D19" s="91">
        <v>0</v>
      </c>
      <c r="E19" s="91">
        <v>0</v>
      </c>
      <c r="F19" s="91">
        <v>1.25</v>
      </c>
      <c r="G19" s="91">
        <v>1.42</v>
      </c>
      <c r="H19" s="91">
        <v>1.31</v>
      </c>
      <c r="I19" s="91">
        <v>1.32</v>
      </c>
      <c r="J19" s="91">
        <v>1.32</v>
      </c>
      <c r="K19" s="91">
        <v>1.39</v>
      </c>
      <c r="L19" s="91">
        <v>1.32</v>
      </c>
      <c r="M19" s="91">
        <v>1.43</v>
      </c>
      <c r="N19" s="91">
        <v>1.62</v>
      </c>
      <c r="O19" s="91">
        <v>1.17</v>
      </c>
      <c r="P19" s="91">
        <v>1.1399999999999999</v>
      </c>
      <c r="Q19" s="159"/>
      <c r="R19" s="160"/>
      <c r="S19" s="160"/>
      <c r="T19" s="160"/>
      <c r="U19" s="160"/>
      <c r="V19" s="160"/>
      <c r="W19" s="160"/>
      <c r="X19" s="160"/>
    </row>
    <row r="20" spans="2:24" ht="14.15" customHeight="1">
      <c r="B20" s="92" t="s">
        <v>119</v>
      </c>
      <c r="C20" s="16" t="s">
        <v>47</v>
      </c>
      <c r="D20" s="91">
        <v>0</v>
      </c>
      <c r="E20" s="91">
        <v>0</v>
      </c>
      <c r="F20" s="91">
        <v>1</v>
      </c>
      <c r="G20" s="91">
        <v>1</v>
      </c>
      <c r="H20" s="91">
        <v>1</v>
      </c>
      <c r="I20" s="91">
        <v>1</v>
      </c>
      <c r="J20" s="91">
        <v>1</v>
      </c>
      <c r="K20" s="91">
        <v>1</v>
      </c>
      <c r="L20" s="91">
        <v>1</v>
      </c>
      <c r="M20" s="91">
        <v>1</v>
      </c>
      <c r="N20" s="91">
        <v>2</v>
      </c>
      <c r="O20" s="91">
        <v>1</v>
      </c>
      <c r="P20" s="91">
        <v>1</v>
      </c>
      <c r="Q20" s="159"/>
      <c r="R20" s="160"/>
      <c r="S20" s="160"/>
      <c r="T20" s="160"/>
      <c r="U20" s="160"/>
      <c r="V20" s="160"/>
      <c r="W20" s="160"/>
      <c r="X20" s="160"/>
    </row>
    <row r="21" spans="2:24" ht="14.15" customHeight="1">
      <c r="B21" s="90"/>
      <c r="C21" s="16"/>
      <c r="D21" s="31"/>
      <c r="E21" s="31"/>
      <c r="F21" s="31"/>
      <c r="G21" s="31"/>
      <c r="H21" s="31"/>
      <c r="I21" s="31"/>
      <c r="J21" s="166"/>
      <c r="K21" s="31"/>
      <c r="L21" s="31"/>
      <c r="M21" s="31"/>
      <c r="N21" s="31"/>
      <c r="O21" s="31"/>
      <c r="P21" s="31"/>
      <c r="Q21" s="159"/>
      <c r="R21" s="160"/>
      <c r="S21" s="160"/>
      <c r="T21" s="160"/>
      <c r="U21" s="160"/>
      <c r="V21" s="160"/>
      <c r="W21" s="160"/>
      <c r="X21" s="160"/>
    </row>
    <row r="22" spans="2:24" ht="14.15" customHeight="1">
      <c r="B22" s="89" t="s">
        <v>1108</v>
      </c>
      <c r="C22" s="16" t="s">
        <v>29</v>
      </c>
      <c r="D22" s="51">
        <v>15</v>
      </c>
      <c r="E22" s="51">
        <v>27</v>
      </c>
      <c r="F22" s="51">
        <v>45</v>
      </c>
      <c r="G22" s="51">
        <v>51</v>
      </c>
      <c r="H22" s="51">
        <v>63</v>
      </c>
      <c r="I22" s="51">
        <v>87</v>
      </c>
      <c r="J22" s="51">
        <v>111</v>
      </c>
      <c r="K22" s="51">
        <v>99</v>
      </c>
      <c r="L22" s="51">
        <v>117</v>
      </c>
      <c r="M22" s="51">
        <v>165</v>
      </c>
      <c r="N22" s="51">
        <v>126</v>
      </c>
      <c r="O22" s="51">
        <v>39</v>
      </c>
      <c r="P22" s="51">
        <v>9</v>
      </c>
      <c r="Q22" s="161"/>
      <c r="R22" s="162"/>
      <c r="S22" s="162"/>
      <c r="T22" s="162"/>
      <c r="U22" s="162"/>
      <c r="V22" s="162"/>
      <c r="W22" s="162"/>
      <c r="X22" s="162"/>
    </row>
    <row r="23" spans="2:24" ht="14.15" customHeight="1">
      <c r="B23" s="92" t="s">
        <v>118</v>
      </c>
      <c r="C23" s="16" t="s">
        <v>46</v>
      </c>
      <c r="D23" s="91">
        <v>0</v>
      </c>
      <c r="E23" s="91">
        <v>2.74</v>
      </c>
      <c r="F23" s="91">
        <v>3.04</v>
      </c>
      <c r="G23" s="91">
        <v>3.18</v>
      </c>
      <c r="H23" s="91">
        <v>3.08</v>
      </c>
      <c r="I23" s="91">
        <v>2.5499999999999998</v>
      </c>
      <c r="J23" s="91">
        <v>2.46</v>
      </c>
      <c r="K23" s="91">
        <v>2.66</v>
      </c>
      <c r="L23" s="91">
        <v>2.3199999999999998</v>
      </c>
      <c r="M23" s="91">
        <v>2.2599999999999998</v>
      </c>
      <c r="N23" s="91">
        <v>2.0699999999999998</v>
      </c>
      <c r="O23" s="91">
        <v>1.66</v>
      </c>
      <c r="P23" s="91">
        <v>0</v>
      </c>
      <c r="Q23" s="159"/>
      <c r="R23" s="160"/>
      <c r="S23" s="160"/>
      <c r="T23" s="160"/>
      <c r="U23" s="160"/>
      <c r="V23" s="160"/>
      <c r="W23" s="160"/>
      <c r="X23" s="160"/>
    </row>
    <row r="24" spans="2:24" ht="14.15" customHeight="1">
      <c r="B24" s="92" t="s">
        <v>119</v>
      </c>
      <c r="C24" s="16" t="s">
        <v>47</v>
      </c>
      <c r="D24" s="91">
        <v>0</v>
      </c>
      <c r="E24" s="91">
        <v>2</v>
      </c>
      <c r="F24" s="91">
        <v>2</v>
      </c>
      <c r="G24" s="91">
        <v>3</v>
      </c>
      <c r="H24" s="91">
        <v>2</v>
      </c>
      <c r="I24" s="91">
        <v>2</v>
      </c>
      <c r="J24" s="91">
        <v>2</v>
      </c>
      <c r="K24" s="91">
        <v>2</v>
      </c>
      <c r="L24" s="91">
        <v>2</v>
      </c>
      <c r="M24" s="91">
        <v>2</v>
      </c>
      <c r="N24" s="91">
        <v>2</v>
      </c>
      <c r="O24" s="91">
        <v>1</v>
      </c>
      <c r="P24" s="91">
        <v>0</v>
      </c>
      <c r="Q24" s="159"/>
      <c r="R24" s="160"/>
      <c r="S24" s="160"/>
      <c r="T24" s="160"/>
      <c r="U24" s="160"/>
      <c r="V24" s="160"/>
      <c r="W24" s="160"/>
      <c r="X24" s="160"/>
    </row>
    <row r="25" spans="2:24" ht="14.15" customHeight="1">
      <c r="B25" s="90"/>
      <c r="C25" s="16"/>
      <c r="D25" s="50"/>
      <c r="E25" s="50"/>
      <c r="F25" s="50"/>
      <c r="G25" s="50"/>
      <c r="H25" s="50"/>
      <c r="I25" s="50"/>
      <c r="J25" s="50"/>
      <c r="K25" s="50"/>
      <c r="L25" s="50"/>
      <c r="M25" s="50"/>
      <c r="N25" s="50"/>
      <c r="O25" s="50"/>
      <c r="P25" s="50"/>
      <c r="Q25" s="159"/>
      <c r="R25" s="160"/>
      <c r="S25" s="160"/>
      <c r="T25" s="160"/>
      <c r="U25" s="160"/>
      <c r="V25" s="160"/>
      <c r="W25" s="160"/>
      <c r="X25" s="160"/>
    </row>
    <row r="26" spans="2:24" ht="14.15" customHeight="1">
      <c r="B26" s="89" t="s">
        <v>1106</v>
      </c>
      <c r="C26" s="16" t="s">
        <v>29</v>
      </c>
      <c r="D26" s="21">
        <v>21</v>
      </c>
      <c r="E26" s="21">
        <v>27</v>
      </c>
      <c r="F26" s="21">
        <v>33</v>
      </c>
      <c r="G26" s="21">
        <v>48</v>
      </c>
      <c r="H26" s="21">
        <v>45</v>
      </c>
      <c r="I26" s="21">
        <v>69</v>
      </c>
      <c r="J26" s="21">
        <v>66</v>
      </c>
      <c r="K26" s="21">
        <v>75</v>
      </c>
      <c r="L26" s="21">
        <v>57</v>
      </c>
      <c r="M26" s="21">
        <v>69</v>
      </c>
      <c r="N26" s="21">
        <v>57</v>
      </c>
      <c r="O26" s="21">
        <v>51</v>
      </c>
      <c r="P26" s="21">
        <v>18</v>
      </c>
      <c r="Q26" s="161"/>
      <c r="R26" s="162"/>
      <c r="S26" s="162"/>
      <c r="T26" s="162"/>
      <c r="U26" s="162"/>
      <c r="V26" s="162"/>
      <c r="W26" s="162"/>
      <c r="X26" s="162"/>
    </row>
    <row r="27" spans="2:24" ht="14.15" customHeight="1">
      <c r="B27" s="92" t="s">
        <v>118</v>
      </c>
      <c r="C27" s="16" t="s">
        <v>46</v>
      </c>
      <c r="D27" s="91">
        <v>4.24</v>
      </c>
      <c r="E27" s="91">
        <v>3.57</v>
      </c>
      <c r="F27" s="91">
        <v>4.0599999999999996</v>
      </c>
      <c r="G27" s="91">
        <v>3.22</v>
      </c>
      <c r="H27" s="91">
        <v>3.11</v>
      </c>
      <c r="I27" s="91">
        <v>2.72</v>
      </c>
      <c r="J27" s="91">
        <v>3.15</v>
      </c>
      <c r="K27" s="91">
        <v>2.35</v>
      </c>
      <c r="L27" s="91">
        <v>2.67</v>
      </c>
      <c r="M27" s="91">
        <v>2.06</v>
      </c>
      <c r="N27" s="91">
        <v>1.32</v>
      </c>
      <c r="O27" s="91">
        <v>1.08</v>
      </c>
      <c r="P27" s="91">
        <v>0</v>
      </c>
      <c r="Q27" s="159"/>
      <c r="R27" s="160"/>
      <c r="S27" s="160"/>
      <c r="T27" s="160"/>
      <c r="U27" s="160"/>
      <c r="V27" s="160"/>
      <c r="W27" s="160"/>
      <c r="X27" s="160"/>
    </row>
    <row r="28" spans="2:24" ht="14.15" customHeight="1">
      <c r="B28" s="92" t="s">
        <v>119</v>
      </c>
      <c r="C28" s="16" t="s">
        <v>47</v>
      </c>
      <c r="D28" s="91">
        <v>1</v>
      </c>
      <c r="E28" s="91">
        <v>2</v>
      </c>
      <c r="F28" s="91">
        <v>2</v>
      </c>
      <c r="G28" s="91">
        <v>2</v>
      </c>
      <c r="H28" s="91">
        <v>2</v>
      </c>
      <c r="I28" s="91">
        <v>1</v>
      </c>
      <c r="J28" s="91">
        <v>2</v>
      </c>
      <c r="K28" s="91">
        <v>2</v>
      </c>
      <c r="L28" s="91">
        <v>2.5</v>
      </c>
      <c r="M28" s="91">
        <v>2</v>
      </c>
      <c r="N28" s="91">
        <v>1</v>
      </c>
      <c r="O28" s="91">
        <v>1</v>
      </c>
      <c r="P28" s="91">
        <v>0</v>
      </c>
      <c r="Q28" s="159"/>
      <c r="R28" s="160"/>
      <c r="S28" s="160"/>
      <c r="T28" s="160"/>
      <c r="U28" s="160"/>
      <c r="V28" s="160"/>
      <c r="W28" s="160"/>
      <c r="X28" s="160"/>
    </row>
    <row r="29" spans="2:24" ht="14.15" customHeight="1">
      <c r="B29" s="90"/>
      <c r="C29" s="16"/>
      <c r="D29" s="50"/>
      <c r="E29" s="50"/>
      <c r="F29" s="50"/>
      <c r="G29" s="50"/>
      <c r="H29" s="50"/>
      <c r="I29" s="50"/>
      <c r="J29" s="50"/>
      <c r="K29" s="50"/>
      <c r="L29" s="50"/>
      <c r="M29" s="50"/>
      <c r="N29" s="50"/>
      <c r="O29" s="50"/>
      <c r="P29" s="50"/>
      <c r="Q29" s="159"/>
      <c r="R29" s="160"/>
      <c r="S29" s="160"/>
      <c r="T29" s="160"/>
      <c r="U29" s="160"/>
      <c r="V29" s="160"/>
      <c r="W29" s="160"/>
      <c r="X29" s="160"/>
    </row>
    <row r="30" spans="2:24" ht="14.15" customHeight="1">
      <c r="B30" s="89" t="s">
        <v>1109</v>
      </c>
      <c r="C30" s="16" t="s">
        <v>29</v>
      </c>
      <c r="D30" s="21">
        <v>36</v>
      </c>
      <c r="E30" s="21">
        <v>57</v>
      </c>
      <c r="F30" s="21">
        <v>72</v>
      </c>
      <c r="G30" s="21">
        <v>93</v>
      </c>
      <c r="H30" s="21">
        <v>93</v>
      </c>
      <c r="I30" s="21">
        <v>123</v>
      </c>
      <c r="J30" s="21">
        <v>165</v>
      </c>
      <c r="K30" s="21">
        <v>141</v>
      </c>
      <c r="L30" s="21">
        <v>159</v>
      </c>
      <c r="M30" s="21">
        <v>177</v>
      </c>
      <c r="N30" s="21">
        <v>102</v>
      </c>
      <c r="O30" s="21">
        <v>48</v>
      </c>
      <c r="P30" s="21">
        <v>36</v>
      </c>
      <c r="Q30" s="161"/>
      <c r="R30" s="162"/>
      <c r="S30" s="162"/>
      <c r="T30" s="162"/>
      <c r="U30" s="162"/>
      <c r="V30" s="162"/>
      <c r="W30" s="162"/>
      <c r="X30" s="162"/>
    </row>
    <row r="31" spans="2:24" ht="14.15" customHeight="1">
      <c r="B31" s="92" t="s">
        <v>118</v>
      </c>
      <c r="C31" s="16" t="s">
        <v>46</v>
      </c>
      <c r="D31" s="91">
        <v>4.1399999999999997</v>
      </c>
      <c r="E31" s="91">
        <v>4.1100000000000003</v>
      </c>
      <c r="F31" s="91">
        <v>4.3899999999999997</v>
      </c>
      <c r="G31" s="91">
        <v>4.08</v>
      </c>
      <c r="H31" s="91">
        <v>4.09</v>
      </c>
      <c r="I31" s="91">
        <v>4.07</v>
      </c>
      <c r="J31" s="91">
        <v>4.0199999999999996</v>
      </c>
      <c r="K31" s="91">
        <v>3.99</v>
      </c>
      <c r="L31" s="91">
        <v>3.81</v>
      </c>
      <c r="M31" s="91">
        <v>3.53</v>
      </c>
      <c r="N31" s="91">
        <v>2.84</v>
      </c>
      <c r="O31" s="91">
        <v>2.1</v>
      </c>
      <c r="P31" s="91">
        <v>1.42</v>
      </c>
      <c r="Q31" s="159"/>
      <c r="R31" s="160"/>
      <c r="S31" s="160"/>
      <c r="T31" s="160"/>
      <c r="U31" s="160"/>
      <c r="V31" s="160"/>
      <c r="W31" s="160"/>
      <c r="X31" s="160"/>
    </row>
    <row r="32" spans="2:24" ht="14.15" customHeight="1">
      <c r="B32" s="92" t="s">
        <v>119</v>
      </c>
      <c r="C32" s="16" t="s">
        <v>47</v>
      </c>
      <c r="D32" s="91">
        <v>4</v>
      </c>
      <c r="E32" s="91">
        <v>3</v>
      </c>
      <c r="F32" s="91">
        <v>4</v>
      </c>
      <c r="G32" s="91">
        <v>4</v>
      </c>
      <c r="H32" s="91">
        <v>4</v>
      </c>
      <c r="I32" s="91">
        <v>4</v>
      </c>
      <c r="J32" s="91">
        <v>4</v>
      </c>
      <c r="K32" s="91">
        <v>4</v>
      </c>
      <c r="L32" s="91">
        <v>4</v>
      </c>
      <c r="M32" s="91">
        <v>4</v>
      </c>
      <c r="N32" s="91">
        <v>3</v>
      </c>
      <c r="O32" s="91">
        <v>2</v>
      </c>
      <c r="P32" s="91">
        <v>1</v>
      </c>
      <c r="Q32" s="159"/>
      <c r="R32" s="160"/>
      <c r="S32" s="160"/>
      <c r="T32" s="160"/>
      <c r="U32" s="160"/>
      <c r="V32" s="160"/>
      <c r="W32" s="160"/>
      <c r="X32" s="160"/>
    </row>
    <row r="33" spans="2:24" ht="14.15" customHeight="1">
      <c r="B33" s="90"/>
      <c r="C33" s="16"/>
      <c r="D33" s="50"/>
      <c r="E33" s="50"/>
      <c r="F33" s="50"/>
      <c r="G33" s="50"/>
      <c r="H33" s="50"/>
      <c r="I33" s="50"/>
      <c r="J33" s="50"/>
      <c r="K33" s="50"/>
      <c r="L33" s="50"/>
      <c r="M33" s="50"/>
      <c r="N33" s="50"/>
      <c r="O33" s="50"/>
      <c r="P33" s="50"/>
      <c r="Q33" s="159"/>
      <c r="R33" s="160"/>
      <c r="S33" s="160"/>
      <c r="T33" s="160"/>
      <c r="U33" s="160"/>
      <c r="V33" s="160"/>
      <c r="W33" s="160"/>
      <c r="X33" s="160"/>
    </row>
    <row r="34" spans="2:24" ht="14.15" customHeight="1">
      <c r="B34" s="89" t="s">
        <v>1098</v>
      </c>
      <c r="C34" s="16" t="s">
        <v>29</v>
      </c>
      <c r="D34" s="21">
        <v>0</v>
      </c>
      <c r="E34" s="21">
        <v>0</v>
      </c>
      <c r="F34" s="21">
        <v>0</v>
      </c>
      <c r="G34" s="21">
        <v>15</v>
      </c>
      <c r="H34" s="21">
        <v>9</v>
      </c>
      <c r="I34" s="21">
        <v>9</v>
      </c>
      <c r="J34" s="21">
        <v>15</v>
      </c>
      <c r="K34" s="21">
        <v>6</v>
      </c>
      <c r="L34" s="21">
        <v>12</v>
      </c>
      <c r="M34" s="21">
        <v>12</v>
      </c>
      <c r="N34" s="21">
        <v>9</v>
      </c>
      <c r="O34" s="21">
        <v>6</v>
      </c>
      <c r="P34" s="21">
        <v>0</v>
      </c>
      <c r="Q34" s="161"/>
      <c r="R34" s="162"/>
      <c r="S34" s="162"/>
      <c r="T34" s="162"/>
      <c r="U34" s="162"/>
      <c r="V34" s="162"/>
      <c r="W34" s="162"/>
      <c r="X34" s="162"/>
    </row>
    <row r="35" spans="2:24" ht="14.15" customHeight="1">
      <c r="B35" s="92" t="s">
        <v>118</v>
      </c>
      <c r="C35" s="16" t="s">
        <v>46</v>
      </c>
      <c r="D35" s="91">
        <v>0</v>
      </c>
      <c r="E35" s="91">
        <v>0</v>
      </c>
      <c r="F35" s="91">
        <v>0</v>
      </c>
      <c r="G35" s="91">
        <v>0</v>
      </c>
      <c r="H35" s="91">
        <v>0</v>
      </c>
      <c r="I35" s="91">
        <v>0</v>
      </c>
      <c r="J35" s="91">
        <v>0</v>
      </c>
      <c r="K35" s="91">
        <v>0</v>
      </c>
      <c r="L35" s="91">
        <v>0</v>
      </c>
      <c r="M35" s="91">
        <v>0</v>
      </c>
      <c r="N35" s="91">
        <v>0</v>
      </c>
      <c r="O35" s="91">
        <v>0</v>
      </c>
      <c r="P35" s="91">
        <v>0</v>
      </c>
      <c r="Q35" s="159"/>
      <c r="R35" s="160"/>
      <c r="S35" s="160"/>
      <c r="T35" s="160"/>
      <c r="U35" s="160"/>
      <c r="V35" s="160"/>
      <c r="W35" s="160"/>
      <c r="X35" s="160"/>
    </row>
    <row r="36" spans="2:24" ht="14.15" customHeight="1">
      <c r="B36" s="92" t="s">
        <v>119</v>
      </c>
      <c r="C36" s="16" t="s">
        <v>47</v>
      </c>
      <c r="D36" s="91">
        <v>0</v>
      </c>
      <c r="E36" s="91">
        <v>0</v>
      </c>
      <c r="F36" s="91">
        <v>0</v>
      </c>
      <c r="G36" s="91">
        <v>0</v>
      </c>
      <c r="H36" s="91">
        <v>0</v>
      </c>
      <c r="I36" s="91">
        <v>0</v>
      </c>
      <c r="J36" s="91">
        <v>0</v>
      </c>
      <c r="K36" s="91">
        <v>0</v>
      </c>
      <c r="L36" s="91">
        <v>0</v>
      </c>
      <c r="M36" s="91">
        <v>0</v>
      </c>
      <c r="N36" s="91">
        <v>0</v>
      </c>
      <c r="O36" s="91">
        <v>0</v>
      </c>
      <c r="P36" s="91">
        <v>0</v>
      </c>
      <c r="Q36" s="159"/>
      <c r="R36" s="160"/>
      <c r="S36" s="160"/>
      <c r="T36" s="160"/>
      <c r="U36" s="160"/>
      <c r="V36" s="160"/>
      <c r="W36" s="160"/>
      <c r="X36" s="160"/>
    </row>
    <row r="37" spans="2:24" ht="14.15" customHeight="1">
      <c r="B37" s="49"/>
      <c r="C37" s="16"/>
      <c r="D37" s="50"/>
      <c r="E37" s="50"/>
      <c r="F37" s="50"/>
      <c r="G37" s="50"/>
      <c r="H37" s="50"/>
      <c r="I37" s="50"/>
      <c r="J37" s="50"/>
      <c r="K37" s="50"/>
      <c r="L37" s="50"/>
      <c r="M37" s="50"/>
      <c r="N37" s="50"/>
      <c r="O37" s="50"/>
      <c r="P37" s="50"/>
      <c r="Q37" s="160"/>
      <c r="R37" s="160"/>
      <c r="S37" s="160"/>
      <c r="T37" s="160"/>
      <c r="U37" s="160"/>
      <c r="V37" s="160"/>
      <c r="W37" s="160"/>
      <c r="X37" s="160"/>
    </row>
    <row r="38" spans="2:24" ht="14.15" customHeight="1">
      <c r="B38" s="15" t="s">
        <v>1093</v>
      </c>
      <c r="C38" s="30" t="s">
        <v>35</v>
      </c>
      <c r="D38" s="52" t="s">
        <v>27</v>
      </c>
      <c r="E38" s="52" t="s">
        <v>27</v>
      </c>
      <c r="F38" s="52" t="s">
        <v>27</v>
      </c>
      <c r="G38" s="52" t="s">
        <v>27</v>
      </c>
      <c r="H38" s="52" t="s">
        <v>27</v>
      </c>
      <c r="I38" s="52" t="s">
        <v>27</v>
      </c>
      <c r="J38" s="52" t="s">
        <v>27</v>
      </c>
      <c r="K38" s="52" t="s">
        <v>27</v>
      </c>
      <c r="L38" s="52" t="s">
        <v>27</v>
      </c>
      <c r="M38" s="52" t="s">
        <v>27</v>
      </c>
      <c r="N38" s="52" t="s">
        <v>27</v>
      </c>
      <c r="O38" s="52" t="s">
        <v>27</v>
      </c>
      <c r="P38" s="52" t="s">
        <v>27</v>
      </c>
    </row>
    <row r="39" spans="2:24" ht="14.15" customHeight="1">
      <c r="B39" s="93" t="s">
        <v>1094</v>
      </c>
      <c r="C39" s="16" t="s">
        <v>29</v>
      </c>
      <c r="D39" s="51">
        <v>123</v>
      </c>
      <c r="E39" s="51">
        <v>159</v>
      </c>
      <c r="F39" s="51">
        <v>195</v>
      </c>
      <c r="G39" s="51">
        <v>279</v>
      </c>
      <c r="H39" s="51">
        <v>258</v>
      </c>
      <c r="I39" s="51">
        <v>378</v>
      </c>
      <c r="J39" s="51">
        <v>411</v>
      </c>
      <c r="K39" s="51">
        <v>390</v>
      </c>
      <c r="L39" s="51">
        <v>354</v>
      </c>
      <c r="M39" s="51">
        <v>366</v>
      </c>
      <c r="N39" s="51">
        <v>360</v>
      </c>
      <c r="O39" s="51">
        <v>393</v>
      </c>
      <c r="P39" s="51">
        <v>411</v>
      </c>
      <c r="Q39" s="162"/>
    </row>
    <row r="40" spans="2:24" ht="14.15" customHeight="1">
      <c r="B40" s="17" t="s">
        <v>1095</v>
      </c>
      <c r="C40" s="16" t="s">
        <v>29</v>
      </c>
      <c r="D40" s="51">
        <v>0</v>
      </c>
      <c r="E40" s="51">
        <v>0</v>
      </c>
      <c r="F40" s="51">
        <v>0</v>
      </c>
      <c r="G40" s="51">
        <v>15</v>
      </c>
      <c r="H40" s="51">
        <v>12</v>
      </c>
      <c r="I40" s="51">
        <v>15</v>
      </c>
      <c r="J40" s="51">
        <v>33</v>
      </c>
      <c r="K40" s="51">
        <v>36</v>
      </c>
      <c r="L40" s="51">
        <v>39</v>
      </c>
      <c r="M40" s="51">
        <v>45</v>
      </c>
      <c r="N40" s="51">
        <v>120</v>
      </c>
      <c r="O40" s="51">
        <v>237</v>
      </c>
      <c r="P40" s="51">
        <v>291</v>
      </c>
    </row>
    <row r="41" spans="2:24" ht="14.15" customHeight="1">
      <c r="B41" s="17" t="s">
        <v>1096</v>
      </c>
      <c r="C41" s="16" t="s">
        <v>29</v>
      </c>
      <c r="D41" s="51">
        <v>0</v>
      </c>
      <c r="E41" s="51">
        <v>0</v>
      </c>
      <c r="F41" s="51">
        <v>0</v>
      </c>
      <c r="G41" s="51">
        <v>0</v>
      </c>
      <c r="H41" s="51">
        <v>0</v>
      </c>
      <c r="I41" s="51">
        <v>0</v>
      </c>
      <c r="J41" s="51">
        <v>0</v>
      </c>
      <c r="K41" s="51">
        <v>0</v>
      </c>
      <c r="L41" s="51">
        <v>6</v>
      </c>
      <c r="M41" s="51">
        <v>9</v>
      </c>
      <c r="N41" s="51">
        <v>0</v>
      </c>
      <c r="O41" s="51">
        <v>30</v>
      </c>
      <c r="P41" s="51">
        <v>42</v>
      </c>
    </row>
    <row r="42" spans="2:24" ht="14.15" customHeight="1">
      <c r="B42" s="17" t="s">
        <v>120</v>
      </c>
      <c r="C42" s="16" t="s">
        <v>29</v>
      </c>
      <c r="D42" s="51">
        <v>15</v>
      </c>
      <c r="E42" s="51">
        <v>21</v>
      </c>
      <c r="F42" s="51">
        <v>27</v>
      </c>
      <c r="G42" s="51">
        <v>36</v>
      </c>
      <c r="H42" s="51">
        <v>30</v>
      </c>
      <c r="I42" s="51">
        <v>54</v>
      </c>
      <c r="J42" s="51">
        <v>45</v>
      </c>
      <c r="K42" s="51">
        <v>51</v>
      </c>
      <c r="L42" s="51">
        <v>33</v>
      </c>
      <c r="M42" s="51">
        <v>51</v>
      </c>
      <c r="N42" s="51">
        <v>45</v>
      </c>
      <c r="O42" s="51">
        <v>42</v>
      </c>
      <c r="P42" s="51">
        <v>24</v>
      </c>
    </row>
    <row r="43" spans="2:24" ht="14.15" customHeight="1">
      <c r="B43" s="17" t="s">
        <v>121</v>
      </c>
      <c r="C43" s="16" t="s">
        <v>29</v>
      </c>
      <c r="D43" s="51">
        <v>15</v>
      </c>
      <c r="E43" s="51">
        <v>27</v>
      </c>
      <c r="F43" s="51">
        <v>18</v>
      </c>
      <c r="G43" s="51">
        <v>42</v>
      </c>
      <c r="H43" s="51">
        <v>33</v>
      </c>
      <c r="I43" s="51">
        <v>27</v>
      </c>
      <c r="J43" s="51">
        <v>42</v>
      </c>
      <c r="K43" s="51">
        <v>33</v>
      </c>
      <c r="L43" s="51">
        <v>36</v>
      </c>
      <c r="M43" s="51">
        <v>45</v>
      </c>
      <c r="N43" s="51">
        <v>45</v>
      </c>
      <c r="O43" s="51">
        <v>33</v>
      </c>
      <c r="P43" s="51">
        <v>24</v>
      </c>
    </row>
    <row r="44" spans="2:24" ht="14.15" customHeight="1">
      <c r="B44" s="17" t="s">
        <v>122</v>
      </c>
      <c r="C44" s="16" t="s">
        <v>29</v>
      </c>
      <c r="D44" s="51">
        <v>0</v>
      </c>
      <c r="E44" s="51">
        <v>0</v>
      </c>
      <c r="F44" s="51">
        <v>0</v>
      </c>
      <c r="G44" s="51">
        <v>0</v>
      </c>
      <c r="H44" s="51">
        <v>0</v>
      </c>
      <c r="I44" s="51">
        <v>0</v>
      </c>
      <c r="J44" s="51">
        <v>0</v>
      </c>
      <c r="K44" s="51">
        <v>0</v>
      </c>
      <c r="L44" s="51">
        <v>9</v>
      </c>
      <c r="M44" s="51">
        <v>9</v>
      </c>
      <c r="N44" s="51">
        <v>6</v>
      </c>
      <c r="O44" s="51">
        <v>15</v>
      </c>
      <c r="P44" s="51">
        <v>18</v>
      </c>
    </row>
    <row r="45" spans="2:24" ht="14.15" customHeight="1">
      <c r="B45" s="17" t="s">
        <v>1097</v>
      </c>
      <c r="C45" s="16" t="s">
        <v>29</v>
      </c>
      <c r="D45" s="51">
        <v>0</v>
      </c>
      <c r="E45" s="51">
        <v>0</v>
      </c>
      <c r="F45" s="51">
        <v>0</v>
      </c>
      <c r="G45" s="51">
        <v>0</v>
      </c>
      <c r="H45" s="51">
        <v>0</v>
      </c>
      <c r="I45" s="51">
        <v>6</v>
      </c>
      <c r="J45" s="51">
        <v>0</v>
      </c>
      <c r="K45" s="51">
        <v>6</v>
      </c>
      <c r="L45" s="51">
        <v>9</v>
      </c>
      <c r="M45" s="51">
        <v>12</v>
      </c>
      <c r="N45" s="51">
        <v>18</v>
      </c>
      <c r="O45" s="51">
        <v>12</v>
      </c>
      <c r="P45" s="51">
        <v>6</v>
      </c>
    </row>
    <row r="46" spans="2:24" ht="14.15" customHeight="1">
      <c r="B46" s="17" t="s">
        <v>123</v>
      </c>
      <c r="C46" s="16" t="s">
        <v>29</v>
      </c>
      <c r="D46" s="51">
        <v>0</v>
      </c>
      <c r="E46" s="51">
        <v>0</v>
      </c>
      <c r="F46" s="51">
        <v>0</v>
      </c>
      <c r="G46" s="51">
        <v>0</v>
      </c>
      <c r="H46" s="51">
        <v>0</v>
      </c>
      <c r="I46" s="51">
        <v>0</v>
      </c>
      <c r="J46" s="51">
        <v>0</v>
      </c>
      <c r="K46" s="51">
        <v>0</v>
      </c>
      <c r="L46" s="51">
        <v>0</v>
      </c>
      <c r="M46" s="51">
        <v>0</v>
      </c>
      <c r="N46" s="51">
        <v>0</v>
      </c>
      <c r="O46" s="51">
        <v>0</v>
      </c>
      <c r="P46" s="51">
        <v>6</v>
      </c>
    </row>
    <row r="47" spans="2:24" ht="14.15" customHeight="1">
      <c r="B47" s="17" t="s">
        <v>1099</v>
      </c>
      <c r="C47" s="16" t="s">
        <v>29</v>
      </c>
      <c r="D47" s="51">
        <v>0</v>
      </c>
      <c r="E47" s="51">
        <v>0</v>
      </c>
      <c r="F47" s="51">
        <v>0</v>
      </c>
      <c r="G47" s="51">
        <v>0</v>
      </c>
      <c r="H47" s="51">
        <v>0</v>
      </c>
      <c r="I47" s="51">
        <v>0</v>
      </c>
      <c r="J47" s="51">
        <v>0</v>
      </c>
      <c r="K47" s="51">
        <v>0</v>
      </c>
      <c r="L47" s="51">
        <v>0</v>
      </c>
      <c r="M47" s="51">
        <v>15</v>
      </c>
      <c r="N47" s="51">
        <v>51</v>
      </c>
      <c r="O47" s="51">
        <v>18</v>
      </c>
      <c r="P47" s="51">
        <v>0</v>
      </c>
    </row>
    <row r="48" spans="2:24" ht="14.15" customHeight="1">
      <c r="B48" s="17" t="s">
        <v>124</v>
      </c>
      <c r="C48" s="16" t="s">
        <v>29</v>
      </c>
      <c r="D48" s="51">
        <v>0</v>
      </c>
      <c r="E48" s="51">
        <v>0</v>
      </c>
      <c r="F48" s="51">
        <v>0</v>
      </c>
      <c r="G48" s="51">
        <v>0</v>
      </c>
      <c r="H48" s="51">
        <v>0</v>
      </c>
      <c r="I48" s="51">
        <v>0</v>
      </c>
      <c r="J48" s="51">
        <v>0</v>
      </c>
      <c r="K48" s="51">
        <v>0</v>
      </c>
      <c r="L48" s="51">
        <v>0</v>
      </c>
      <c r="M48" s="51">
        <v>9</v>
      </c>
      <c r="N48" s="51">
        <v>0</v>
      </c>
      <c r="O48" s="51">
        <v>0</v>
      </c>
      <c r="P48" s="51">
        <v>0</v>
      </c>
    </row>
    <row r="49" spans="2:93" ht="14.15" customHeight="1">
      <c r="B49" s="17" t="s">
        <v>1100</v>
      </c>
      <c r="C49" s="16" t="s">
        <v>29</v>
      </c>
      <c r="D49" s="51">
        <v>0</v>
      </c>
      <c r="E49" s="51">
        <v>0</v>
      </c>
      <c r="F49" s="51">
        <v>0</v>
      </c>
      <c r="G49" s="51">
        <v>0</v>
      </c>
      <c r="H49" s="51">
        <v>0</v>
      </c>
      <c r="I49" s="51">
        <v>0</v>
      </c>
      <c r="J49" s="51">
        <v>9</v>
      </c>
      <c r="K49" s="51">
        <v>12</v>
      </c>
      <c r="L49" s="51">
        <v>9</v>
      </c>
      <c r="M49" s="51">
        <v>12</v>
      </c>
      <c r="N49" s="51">
        <v>6</v>
      </c>
      <c r="O49" s="51">
        <v>0</v>
      </c>
      <c r="P49" s="51">
        <v>0</v>
      </c>
    </row>
    <row r="50" spans="2:93" ht="14.15" customHeight="1">
      <c r="B50" s="17" t="s">
        <v>1101</v>
      </c>
      <c r="C50" s="16" t="s">
        <v>29</v>
      </c>
      <c r="D50" s="51">
        <v>0</v>
      </c>
      <c r="E50" s="51">
        <v>0</v>
      </c>
      <c r="F50" s="51">
        <v>0</v>
      </c>
      <c r="G50" s="51">
        <v>0</v>
      </c>
      <c r="H50" s="51">
        <v>6</v>
      </c>
      <c r="I50" s="51">
        <v>9</v>
      </c>
      <c r="J50" s="51">
        <v>12</v>
      </c>
      <c r="K50" s="51">
        <v>6</v>
      </c>
      <c r="L50" s="51">
        <v>12</v>
      </c>
      <c r="M50" s="51">
        <v>12</v>
      </c>
      <c r="N50" s="51">
        <v>0</v>
      </c>
      <c r="O50" s="51">
        <v>0</v>
      </c>
      <c r="P50" s="51">
        <v>0</v>
      </c>
    </row>
    <row r="51" spans="2:93" ht="14.15" customHeight="1">
      <c r="B51" s="17" t="s">
        <v>1102</v>
      </c>
      <c r="C51" s="16" t="s">
        <v>29</v>
      </c>
      <c r="D51" s="51">
        <v>0</v>
      </c>
      <c r="E51" s="51">
        <v>0</v>
      </c>
      <c r="F51" s="51">
        <v>0</v>
      </c>
      <c r="G51" s="51">
        <v>9</v>
      </c>
      <c r="H51" s="51">
        <v>9</v>
      </c>
      <c r="I51" s="51">
        <v>9</v>
      </c>
      <c r="J51" s="51">
        <v>27</v>
      </c>
      <c r="K51" s="51">
        <v>18</v>
      </c>
      <c r="L51" s="51">
        <v>39</v>
      </c>
      <c r="M51" s="51">
        <v>27</v>
      </c>
      <c r="N51" s="51">
        <v>15</v>
      </c>
      <c r="O51" s="51">
        <v>0</v>
      </c>
      <c r="P51" s="51">
        <v>0</v>
      </c>
    </row>
    <row r="52" spans="2:93" ht="14.15" customHeight="1">
      <c r="B52" s="17" t="s">
        <v>1103</v>
      </c>
      <c r="C52" s="16" t="s">
        <v>29</v>
      </c>
      <c r="D52" s="51">
        <v>0</v>
      </c>
      <c r="E52" s="51">
        <v>0</v>
      </c>
      <c r="F52" s="51">
        <v>0</v>
      </c>
      <c r="G52" s="51">
        <v>0</v>
      </c>
      <c r="H52" s="51">
        <v>6</v>
      </c>
      <c r="I52" s="51">
        <v>9</v>
      </c>
      <c r="J52" s="51">
        <v>0</v>
      </c>
      <c r="K52" s="51">
        <v>6</v>
      </c>
      <c r="L52" s="51">
        <v>9</v>
      </c>
      <c r="M52" s="51">
        <v>6</v>
      </c>
      <c r="N52" s="51">
        <v>6</v>
      </c>
      <c r="O52" s="51">
        <v>0</v>
      </c>
      <c r="P52" s="51">
        <v>0</v>
      </c>
    </row>
    <row r="53" spans="2:93" ht="14.15" customHeight="1">
      <c r="B53" s="17" t="s">
        <v>1104</v>
      </c>
      <c r="C53" s="16" t="s">
        <v>29</v>
      </c>
      <c r="D53" s="51">
        <v>0</v>
      </c>
      <c r="E53" s="51">
        <v>0</v>
      </c>
      <c r="F53" s="51">
        <v>0</v>
      </c>
      <c r="G53" s="51">
        <v>0</v>
      </c>
      <c r="H53" s="51">
        <v>6</v>
      </c>
      <c r="I53" s="51">
        <v>12</v>
      </c>
      <c r="J53" s="51">
        <v>12</v>
      </c>
      <c r="K53" s="51">
        <v>6</v>
      </c>
      <c r="L53" s="51">
        <v>0</v>
      </c>
      <c r="M53" s="51">
        <v>6</v>
      </c>
      <c r="N53" s="51">
        <v>0</v>
      </c>
      <c r="O53" s="51">
        <v>0</v>
      </c>
      <c r="P53" s="51">
        <v>0</v>
      </c>
    </row>
    <row r="54" spans="2:93" ht="14.15" customHeight="1">
      <c r="B54" s="17" t="s">
        <v>1105</v>
      </c>
      <c r="C54" s="16" t="s">
        <v>29</v>
      </c>
      <c r="D54" s="51">
        <v>0</v>
      </c>
      <c r="E54" s="51">
        <v>6</v>
      </c>
      <c r="F54" s="51">
        <v>12</v>
      </c>
      <c r="G54" s="51">
        <v>12</v>
      </c>
      <c r="H54" s="51">
        <v>9</v>
      </c>
      <c r="I54" s="51">
        <v>18</v>
      </c>
      <c r="J54" s="51">
        <v>21</v>
      </c>
      <c r="K54" s="51">
        <v>6</v>
      </c>
      <c r="L54" s="51">
        <v>15</v>
      </c>
      <c r="M54" s="51">
        <v>27</v>
      </c>
      <c r="N54" s="51">
        <v>9</v>
      </c>
      <c r="O54" s="51">
        <v>0</v>
      </c>
      <c r="P54" s="51">
        <v>0</v>
      </c>
    </row>
    <row r="55" spans="2:93" ht="14.15" customHeight="1">
      <c r="B55" s="17" t="s">
        <v>125</v>
      </c>
      <c r="C55" s="16" t="s">
        <v>29</v>
      </c>
      <c r="D55" s="51">
        <v>15</v>
      </c>
      <c r="E55" s="51">
        <v>18</v>
      </c>
      <c r="F55" s="51">
        <v>45</v>
      </c>
      <c r="G55" s="51">
        <v>45</v>
      </c>
      <c r="H55" s="51">
        <v>54</v>
      </c>
      <c r="I55" s="51">
        <v>66</v>
      </c>
      <c r="J55" s="51">
        <v>87</v>
      </c>
      <c r="K55" s="51">
        <v>99</v>
      </c>
      <c r="L55" s="51">
        <v>99</v>
      </c>
      <c r="M55" s="51">
        <v>123</v>
      </c>
      <c r="N55" s="51">
        <v>78</v>
      </c>
      <c r="O55" s="51">
        <v>48</v>
      </c>
      <c r="P55" s="51">
        <v>30</v>
      </c>
    </row>
    <row r="58" spans="2:93" s="13" customFormat="1" ht="14.5">
      <c r="B58" s="4" t="s">
        <v>76</v>
      </c>
      <c r="Q58" s="157"/>
      <c r="R58" s="157"/>
      <c r="S58" s="157"/>
      <c r="T58" s="157"/>
      <c r="U58" s="157"/>
      <c r="V58" s="157"/>
      <c r="W58" s="157"/>
      <c r="X58" s="157"/>
      <c r="Y58" s="157"/>
      <c r="Z58" s="157"/>
      <c r="AA58" s="157"/>
      <c r="AB58" s="157"/>
      <c r="AC58" s="157"/>
      <c r="AD58" s="157"/>
      <c r="AE58" s="157"/>
      <c r="AF58" s="157"/>
      <c r="AG58" s="157"/>
      <c r="AH58" s="157"/>
      <c r="AI58" s="157"/>
      <c r="AJ58" s="157"/>
      <c r="AK58" s="157"/>
      <c r="AL58" s="157"/>
      <c r="AM58" s="157"/>
      <c r="AN58" s="157"/>
      <c r="AO58" s="157"/>
      <c r="AP58" s="157"/>
      <c r="AQ58" s="157"/>
      <c r="AR58" s="157"/>
      <c r="AS58" s="157"/>
      <c r="AT58" s="157"/>
      <c r="AU58" s="157"/>
      <c r="AV58" s="157"/>
      <c r="AW58" s="157"/>
      <c r="AX58" s="157"/>
      <c r="AY58" s="157"/>
      <c r="AZ58" s="157"/>
      <c r="BA58" s="157"/>
      <c r="BB58" s="157"/>
      <c r="BC58" s="157"/>
      <c r="BD58" s="157"/>
      <c r="BE58" s="157"/>
      <c r="BF58" s="157"/>
      <c r="BG58" s="157"/>
      <c r="BH58" s="157"/>
      <c r="BI58" s="157"/>
      <c r="BJ58" s="157"/>
      <c r="BK58" s="157"/>
      <c r="BL58" s="157"/>
      <c r="BM58" s="157"/>
      <c r="BN58" s="157"/>
      <c r="BO58" s="157"/>
      <c r="BP58" s="157"/>
      <c r="BQ58" s="157"/>
      <c r="BR58" s="157"/>
      <c r="BS58" s="157"/>
      <c r="BT58" s="157"/>
      <c r="BU58" s="157"/>
      <c r="BV58" s="157"/>
      <c r="BW58" s="157"/>
      <c r="BX58" s="157"/>
      <c r="BY58" s="157"/>
      <c r="BZ58" s="157"/>
      <c r="CA58" s="157"/>
      <c r="CB58" s="157"/>
      <c r="CC58" s="157"/>
      <c r="CD58" s="157"/>
      <c r="CE58" s="157"/>
      <c r="CF58" s="157"/>
      <c r="CG58" s="157"/>
      <c r="CH58" s="157"/>
      <c r="CI58" s="157"/>
      <c r="CJ58" s="157"/>
      <c r="CK58" s="157"/>
      <c r="CL58" s="157"/>
      <c r="CM58" s="157"/>
      <c r="CN58" s="157"/>
      <c r="CO58" s="157"/>
    </row>
    <row r="59" spans="2:93" s="13" customFormat="1" ht="14.5">
      <c r="B59" s="13" t="s">
        <v>1110</v>
      </c>
      <c r="Q59" s="157"/>
      <c r="R59" s="157"/>
      <c r="S59" s="157"/>
      <c r="T59" s="157"/>
      <c r="U59" s="157"/>
      <c r="V59" s="157"/>
      <c r="W59" s="157"/>
      <c r="X59" s="157"/>
      <c r="Y59" s="157"/>
      <c r="Z59" s="157"/>
      <c r="AA59" s="157"/>
      <c r="AB59" s="157"/>
      <c r="AC59" s="157"/>
      <c r="AD59" s="157"/>
      <c r="AE59" s="157"/>
      <c r="AF59" s="157"/>
      <c r="AG59" s="157"/>
      <c r="AH59" s="157"/>
      <c r="AI59" s="157"/>
      <c r="AJ59" s="157"/>
      <c r="AK59" s="157"/>
      <c r="AL59" s="157"/>
      <c r="AM59" s="157"/>
      <c r="AN59" s="157"/>
      <c r="AO59" s="157"/>
      <c r="AP59" s="157"/>
      <c r="AQ59" s="157"/>
      <c r="AR59" s="157"/>
      <c r="AS59" s="157"/>
      <c r="AT59" s="157"/>
      <c r="AU59" s="157"/>
      <c r="AV59" s="157"/>
      <c r="AW59" s="157"/>
      <c r="AX59" s="157"/>
      <c r="AY59" s="157"/>
      <c r="AZ59" s="157"/>
      <c r="BA59" s="157"/>
      <c r="BB59" s="157"/>
      <c r="BC59" s="157"/>
      <c r="BD59" s="157"/>
      <c r="BE59" s="157"/>
      <c r="BF59" s="157"/>
      <c r="BG59" s="157"/>
      <c r="BH59" s="157"/>
      <c r="BI59" s="157"/>
      <c r="BJ59" s="157"/>
      <c r="BK59" s="157"/>
      <c r="BL59" s="157"/>
      <c r="BM59" s="157"/>
      <c r="BN59" s="157"/>
      <c r="BO59" s="157"/>
      <c r="BP59" s="157"/>
      <c r="BQ59" s="157"/>
      <c r="BR59" s="157"/>
      <c r="BS59" s="157"/>
      <c r="BT59" s="157"/>
      <c r="BU59" s="157"/>
      <c r="BV59" s="157"/>
      <c r="BW59" s="157"/>
      <c r="BX59" s="157"/>
      <c r="BY59" s="157"/>
      <c r="BZ59" s="157"/>
      <c r="CA59" s="157"/>
      <c r="CB59" s="157"/>
      <c r="CC59" s="157"/>
      <c r="CD59" s="157"/>
      <c r="CE59" s="157"/>
      <c r="CF59" s="157"/>
      <c r="CG59" s="157"/>
      <c r="CH59" s="157"/>
      <c r="CI59" s="157"/>
      <c r="CJ59" s="157"/>
      <c r="CK59" s="157"/>
      <c r="CL59" s="157"/>
      <c r="CM59" s="157"/>
      <c r="CN59" s="157"/>
      <c r="CO59" s="157"/>
    </row>
    <row r="60" spans="2:93" s="13" customFormat="1" ht="14.5">
      <c r="B60" s="4" t="s">
        <v>77</v>
      </c>
      <c r="Q60" s="157"/>
      <c r="R60" s="157"/>
      <c r="S60" s="157"/>
      <c r="T60" s="157"/>
      <c r="U60" s="157"/>
      <c r="V60" s="157"/>
      <c r="W60" s="157"/>
      <c r="X60" s="157"/>
      <c r="Y60" s="157"/>
      <c r="Z60" s="157"/>
      <c r="AA60" s="157"/>
      <c r="AB60" s="157"/>
      <c r="AC60" s="157"/>
      <c r="AD60" s="157"/>
      <c r="AE60" s="157"/>
      <c r="AF60" s="157"/>
      <c r="AG60" s="157"/>
      <c r="AH60" s="157"/>
      <c r="AI60" s="157"/>
      <c r="AJ60" s="157"/>
      <c r="AK60" s="157"/>
      <c r="AL60" s="157"/>
      <c r="AM60" s="157"/>
      <c r="AN60" s="157"/>
      <c r="AO60" s="157"/>
      <c r="AP60" s="157"/>
      <c r="AQ60" s="157"/>
      <c r="AR60" s="157"/>
      <c r="AS60" s="157"/>
      <c r="AT60" s="157"/>
      <c r="AU60" s="157"/>
      <c r="AV60" s="157"/>
      <c r="AW60" s="157"/>
      <c r="AX60" s="157"/>
      <c r="AY60" s="157"/>
      <c r="AZ60" s="157"/>
      <c r="BA60" s="157"/>
      <c r="BB60" s="157"/>
      <c r="BC60" s="157"/>
      <c r="BD60" s="157"/>
      <c r="BE60" s="157"/>
      <c r="BF60" s="157"/>
      <c r="BG60" s="157"/>
      <c r="BH60" s="157"/>
      <c r="BI60" s="157"/>
      <c r="BJ60" s="157"/>
      <c r="BK60" s="157"/>
      <c r="BL60" s="157"/>
      <c r="BM60" s="157"/>
      <c r="BN60" s="157"/>
      <c r="BO60" s="157"/>
      <c r="BP60" s="157"/>
      <c r="BQ60" s="157"/>
      <c r="BR60" s="157"/>
      <c r="BS60" s="157"/>
      <c r="BT60" s="157"/>
      <c r="BU60" s="157"/>
      <c r="BV60" s="157"/>
      <c r="BW60" s="157"/>
      <c r="BX60" s="157"/>
      <c r="BY60" s="157"/>
      <c r="BZ60" s="157"/>
      <c r="CA60" s="157"/>
      <c r="CB60" s="157"/>
      <c r="CC60" s="157"/>
      <c r="CD60" s="157"/>
      <c r="CE60" s="157"/>
      <c r="CF60" s="157"/>
      <c r="CG60" s="157"/>
      <c r="CH60" s="157"/>
      <c r="CI60" s="157"/>
      <c r="CJ60" s="157"/>
      <c r="CK60" s="157"/>
      <c r="CL60" s="157"/>
      <c r="CM60" s="157"/>
      <c r="CN60" s="157"/>
      <c r="CO60" s="157"/>
    </row>
    <row r="61" spans="2:93" s="13" customFormat="1" ht="14.5">
      <c r="B61" s="13" t="s">
        <v>78</v>
      </c>
      <c r="Q61" s="157"/>
      <c r="R61" s="157"/>
      <c r="S61" s="157"/>
      <c r="T61" s="157"/>
      <c r="U61" s="157"/>
      <c r="V61" s="157"/>
      <c r="W61" s="157"/>
      <c r="X61" s="157"/>
      <c r="Y61" s="157"/>
      <c r="Z61" s="157"/>
      <c r="AA61" s="157"/>
      <c r="AB61" s="157"/>
      <c r="AC61" s="157"/>
      <c r="AD61" s="157"/>
      <c r="AE61" s="157"/>
      <c r="AF61" s="157"/>
      <c r="AG61" s="157"/>
      <c r="AH61" s="157"/>
      <c r="AI61" s="157"/>
      <c r="AJ61" s="157"/>
      <c r="AK61" s="157"/>
      <c r="AL61" s="157"/>
      <c r="AM61" s="157"/>
      <c r="AN61" s="157"/>
      <c r="AO61" s="157"/>
      <c r="AP61" s="157"/>
      <c r="AQ61" s="157"/>
      <c r="AR61" s="157"/>
      <c r="AS61" s="157"/>
      <c r="AT61" s="157"/>
      <c r="AU61" s="157"/>
      <c r="AV61" s="157"/>
      <c r="AW61" s="157"/>
      <c r="AX61" s="157"/>
      <c r="AY61" s="157"/>
      <c r="AZ61" s="157"/>
      <c r="BA61" s="157"/>
      <c r="BB61" s="157"/>
      <c r="BC61" s="157"/>
      <c r="BD61" s="157"/>
      <c r="BE61" s="157"/>
      <c r="BF61" s="157"/>
      <c r="BG61" s="157"/>
      <c r="BH61" s="157"/>
      <c r="BI61" s="157"/>
      <c r="BJ61" s="157"/>
      <c r="BK61" s="157"/>
      <c r="BL61" s="157"/>
      <c r="BM61" s="157"/>
      <c r="BN61" s="157"/>
      <c r="BO61" s="157"/>
      <c r="BP61" s="157"/>
      <c r="BQ61" s="157"/>
      <c r="BR61" s="157"/>
      <c r="BS61" s="157"/>
      <c r="BT61" s="157"/>
      <c r="BU61" s="157"/>
      <c r="BV61" s="157"/>
      <c r="BW61" s="157"/>
      <c r="BX61" s="157"/>
      <c r="BY61" s="157"/>
      <c r="BZ61" s="157"/>
      <c r="CA61" s="157"/>
      <c r="CB61" s="157"/>
      <c r="CC61" s="157"/>
      <c r="CD61" s="157"/>
      <c r="CE61" s="157"/>
      <c r="CF61" s="157"/>
      <c r="CG61" s="157"/>
      <c r="CH61" s="157"/>
      <c r="CI61" s="157"/>
      <c r="CJ61" s="157"/>
      <c r="CK61" s="157"/>
      <c r="CL61" s="157"/>
      <c r="CM61" s="157"/>
      <c r="CN61" s="157"/>
      <c r="CO61" s="157"/>
    </row>
    <row r="62" spans="2:93" s="13" customFormat="1" ht="14.5">
      <c r="B62" s="207" t="s">
        <v>999</v>
      </c>
      <c r="Q62" s="157"/>
      <c r="R62" s="157"/>
      <c r="S62" s="157"/>
      <c r="T62" s="157"/>
      <c r="U62" s="157"/>
      <c r="V62" s="157"/>
      <c r="W62" s="157"/>
      <c r="X62" s="157"/>
      <c r="Y62" s="157"/>
      <c r="Z62" s="157"/>
      <c r="AA62" s="157"/>
      <c r="AB62" s="157"/>
      <c r="AC62" s="157"/>
      <c r="AD62" s="157"/>
      <c r="AE62" s="157"/>
      <c r="AF62" s="157"/>
      <c r="AG62" s="157"/>
      <c r="AH62" s="157"/>
      <c r="AI62" s="157"/>
      <c r="AJ62" s="157"/>
      <c r="AK62" s="157"/>
      <c r="AL62" s="157"/>
      <c r="AM62" s="157"/>
      <c r="AN62" s="157"/>
      <c r="AO62" s="157"/>
      <c r="AP62" s="157"/>
      <c r="AQ62" s="157"/>
      <c r="AR62" s="157"/>
      <c r="AS62" s="157"/>
      <c r="AT62" s="157"/>
      <c r="AU62" s="157"/>
      <c r="AV62" s="157"/>
      <c r="AW62" s="157"/>
      <c r="AX62" s="157"/>
      <c r="AY62" s="157"/>
      <c r="AZ62" s="157"/>
      <c r="BA62" s="157"/>
      <c r="BB62" s="157"/>
      <c r="BC62" s="157"/>
      <c r="BD62" s="157"/>
      <c r="BE62" s="157"/>
      <c r="BF62" s="157"/>
      <c r="BG62" s="157"/>
      <c r="BH62" s="157"/>
      <c r="BI62" s="157"/>
      <c r="BJ62" s="157"/>
      <c r="BK62" s="157"/>
      <c r="BL62" s="157"/>
      <c r="BM62" s="157"/>
      <c r="BN62" s="157"/>
      <c r="BO62" s="157"/>
      <c r="BP62" s="157"/>
      <c r="BQ62" s="157"/>
      <c r="BR62" s="157"/>
      <c r="BS62" s="157"/>
      <c r="BT62" s="157"/>
      <c r="BU62" s="157"/>
      <c r="BV62" s="157"/>
      <c r="BW62" s="157"/>
      <c r="BX62" s="157"/>
      <c r="BY62" s="157"/>
      <c r="BZ62" s="157"/>
      <c r="CA62" s="157"/>
      <c r="CB62" s="157"/>
      <c r="CC62" s="157"/>
      <c r="CD62" s="157"/>
      <c r="CE62" s="157"/>
      <c r="CF62" s="157"/>
      <c r="CG62" s="157"/>
      <c r="CH62" s="157"/>
      <c r="CI62" s="157"/>
      <c r="CJ62" s="157"/>
      <c r="CK62" s="157"/>
      <c r="CL62" s="157"/>
      <c r="CM62" s="157"/>
      <c r="CN62" s="157"/>
      <c r="CO62" s="157"/>
    </row>
    <row r="63" spans="2:93" s="13" customFormat="1" ht="14.5">
      <c r="B63" s="20" t="s">
        <v>80</v>
      </c>
      <c r="Q63" s="157"/>
      <c r="R63" s="157"/>
      <c r="S63" s="157"/>
      <c r="T63" s="157"/>
      <c r="U63" s="157"/>
      <c r="V63" s="157"/>
      <c r="W63" s="157"/>
      <c r="X63" s="157"/>
      <c r="Y63" s="157"/>
      <c r="Z63" s="157"/>
      <c r="AA63" s="157"/>
      <c r="AB63" s="157"/>
      <c r="AC63" s="157"/>
      <c r="AD63" s="157"/>
      <c r="AE63" s="157"/>
      <c r="AF63" s="157"/>
      <c r="AG63" s="157"/>
      <c r="AH63" s="157"/>
      <c r="AI63" s="157"/>
      <c r="AJ63" s="157"/>
      <c r="AK63" s="157"/>
      <c r="AL63" s="157"/>
      <c r="AM63" s="157"/>
      <c r="AN63" s="157"/>
      <c r="AO63" s="157"/>
      <c r="AP63" s="157"/>
      <c r="AQ63" s="157"/>
      <c r="AR63" s="157"/>
      <c r="AS63" s="157"/>
      <c r="AT63" s="157"/>
      <c r="AU63" s="157"/>
      <c r="AV63" s="157"/>
      <c r="AW63" s="157"/>
      <c r="AX63" s="157"/>
      <c r="AY63" s="157"/>
      <c r="AZ63" s="157"/>
      <c r="BA63" s="157"/>
      <c r="BB63" s="157"/>
      <c r="BC63" s="157"/>
      <c r="BD63" s="157"/>
      <c r="BE63" s="157"/>
      <c r="BF63" s="157"/>
      <c r="BG63" s="157"/>
      <c r="BH63" s="157"/>
      <c r="BI63" s="157"/>
      <c r="BJ63" s="157"/>
      <c r="BK63" s="157"/>
      <c r="BL63" s="157"/>
      <c r="BM63" s="157"/>
      <c r="BN63" s="157"/>
      <c r="BO63" s="157"/>
      <c r="BP63" s="157"/>
      <c r="BQ63" s="157"/>
      <c r="BR63" s="157"/>
      <c r="BS63" s="157"/>
      <c r="BT63" s="157"/>
      <c r="BU63" s="157"/>
      <c r="BV63" s="157"/>
      <c r="BW63" s="157"/>
      <c r="BX63" s="157"/>
      <c r="BY63" s="157"/>
      <c r="BZ63" s="157"/>
      <c r="CA63" s="157"/>
      <c r="CB63" s="157"/>
      <c r="CC63" s="157"/>
      <c r="CD63" s="157"/>
      <c r="CE63" s="157"/>
      <c r="CF63" s="157"/>
      <c r="CG63" s="157"/>
      <c r="CH63" s="157"/>
      <c r="CI63" s="157"/>
      <c r="CJ63" s="157"/>
      <c r="CK63" s="157"/>
      <c r="CL63" s="157"/>
      <c r="CM63" s="157"/>
      <c r="CN63" s="157"/>
      <c r="CO63" s="157"/>
    </row>
    <row r="64" spans="2:93" s="13" customFormat="1" ht="14.5">
      <c r="B64" s="20" t="s">
        <v>126</v>
      </c>
      <c r="Q64" s="157"/>
      <c r="R64" s="157"/>
      <c r="S64" s="157"/>
      <c r="T64" s="157"/>
      <c r="U64" s="157"/>
      <c r="V64" s="157"/>
      <c r="W64" s="157"/>
      <c r="X64" s="157"/>
      <c r="Y64" s="157"/>
      <c r="Z64" s="157"/>
      <c r="AA64" s="157"/>
      <c r="AB64" s="157"/>
      <c r="AC64" s="157"/>
      <c r="AD64" s="157"/>
      <c r="AE64" s="157"/>
      <c r="AF64" s="157"/>
      <c r="AG64" s="157"/>
      <c r="AH64" s="157"/>
      <c r="AI64" s="157"/>
      <c r="AJ64" s="157"/>
      <c r="AK64" s="157"/>
      <c r="AL64" s="157"/>
      <c r="AM64" s="157"/>
      <c r="AN64" s="157"/>
      <c r="AO64" s="157"/>
      <c r="AP64" s="157"/>
      <c r="AQ64" s="157"/>
      <c r="AR64" s="157"/>
      <c r="AS64" s="157"/>
      <c r="AT64" s="157"/>
      <c r="AU64" s="157"/>
      <c r="AV64" s="157"/>
      <c r="AW64" s="157"/>
      <c r="AX64" s="157"/>
      <c r="AY64" s="157"/>
      <c r="AZ64" s="157"/>
      <c r="BA64" s="157"/>
      <c r="BB64" s="157"/>
      <c r="BC64" s="157"/>
      <c r="BD64" s="157"/>
      <c r="BE64" s="157"/>
      <c r="BF64" s="157"/>
      <c r="BG64" s="157"/>
      <c r="BH64" s="157"/>
      <c r="BI64" s="157"/>
      <c r="BJ64" s="157"/>
      <c r="BK64" s="157"/>
      <c r="BL64" s="157"/>
      <c r="BM64" s="157"/>
      <c r="BN64" s="157"/>
      <c r="BO64" s="157"/>
      <c r="BP64" s="157"/>
      <c r="BQ64" s="157"/>
      <c r="BR64" s="157"/>
      <c r="BS64" s="157"/>
      <c r="BT64" s="157"/>
      <c r="BU64" s="157"/>
      <c r="BV64" s="157"/>
      <c r="BW64" s="157"/>
      <c r="BX64" s="157"/>
      <c r="BY64" s="157"/>
      <c r="BZ64" s="157"/>
      <c r="CA64" s="157"/>
      <c r="CB64" s="157"/>
      <c r="CC64" s="157"/>
      <c r="CD64" s="157"/>
      <c r="CE64" s="157"/>
      <c r="CF64" s="157"/>
      <c r="CG64" s="157"/>
      <c r="CH64" s="157"/>
      <c r="CI64" s="157"/>
      <c r="CJ64" s="157"/>
      <c r="CK64" s="157"/>
      <c r="CL64" s="157"/>
      <c r="CM64" s="157"/>
      <c r="CN64" s="157"/>
      <c r="CO64" s="157"/>
    </row>
    <row r="65" spans="2:93" s="13" customFormat="1" ht="14.5">
      <c r="B65" s="29"/>
      <c r="C65" s="29"/>
      <c r="Q65" s="157"/>
      <c r="R65" s="157"/>
      <c r="S65" s="157"/>
      <c r="T65" s="157"/>
      <c r="U65" s="157"/>
      <c r="V65" s="157"/>
      <c r="W65" s="157"/>
      <c r="X65" s="157"/>
      <c r="Y65" s="157"/>
      <c r="Z65" s="157"/>
      <c r="AA65" s="157"/>
      <c r="AB65" s="157"/>
      <c r="AC65" s="157"/>
      <c r="AD65" s="157"/>
      <c r="AE65" s="157"/>
      <c r="AF65" s="157"/>
      <c r="AG65" s="157"/>
      <c r="AH65" s="157"/>
      <c r="AI65" s="157"/>
      <c r="AJ65" s="157"/>
      <c r="AK65" s="157"/>
      <c r="AL65" s="157"/>
      <c r="AM65" s="157"/>
      <c r="AN65" s="157"/>
      <c r="AO65" s="157"/>
      <c r="AP65" s="157"/>
      <c r="AQ65" s="157"/>
      <c r="AR65" s="157"/>
      <c r="AS65" s="157"/>
      <c r="AT65" s="157"/>
      <c r="AU65" s="157"/>
      <c r="AV65" s="157"/>
      <c r="AW65" s="157"/>
      <c r="AX65" s="157"/>
      <c r="AY65" s="157"/>
      <c r="AZ65" s="157"/>
      <c r="BA65" s="157"/>
      <c r="BB65" s="157"/>
      <c r="BC65" s="157"/>
      <c r="BD65" s="157"/>
      <c r="BE65" s="157"/>
      <c r="BF65" s="157"/>
      <c r="BG65" s="157"/>
      <c r="BH65" s="157"/>
      <c r="BI65" s="157"/>
      <c r="BJ65" s="157"/>
      <c r="BK65" s="157"/>
      <c r="BL65" s="157"/>
      <c r="BM65" s="157"/>
      <c r="BN65" s="157"/>
      <c r="BO65" s="157"/>
      <c r="BP65" s="157"/>
      <c r="BQ65" s="157"/>
      <c r="BR65" s="157"/>
      <c r="BS65" s="157"/>
      <c r="BT65" s="157"/>
      <c r="BU65" s="157"/>
      <c r="BV65" s="157"/>
      <c r="BW65" s="157"/>
      <c r="BX65" s="157"/>
      <c r="BY65" s="157"/>
      <c r="BZ65" s="157"/>
      <c r="CA65" s="157"/>
      <c r="CB65" s="157"/>
      <c r="CC65" s="157"/>
      <c r="CD65" s="157"/>
      <c r="CE65" s="157"/>
      <c r="CF65" s="157"/>
      <c r="CG65" s="157"/>
      <c r="CH65" s="157"/>
      <c r="CI65" s="157"/>
      <c r="CJ65" s="157"/>
      <c r="CK65" s="157"/>
      <c r="CL65" s="157"/>
      <c r="CM65" s="157"/>
      <c r="CN65" s="157"/>
      <c r="CO65" s="157"/>
    </row>
    <row r="68" spans="2:93" ht="14.5">
      <c r="B68" s="4"/>
    </row>
    <row r="69" spans="2:93" ht="14.5">
      <c r="B69" s="207"/>
    </row>
    <row r="70" spans="2:93" ht="14.5">
      <c r="B70" s="4"/>
    </row>
    <row r="71" spans="2:93" ht="14.5">
      <c r="B71" s="207"/>
    </row>
    <row r="72" spans="2:93" ht="14.5">
      <c r="B72" s="207"/>
    </row>
    <row r="73" spans="2:93" ht="14.5">
      <c r="B73" s="207"/>
    </row>
    <row r="74" spans="2:93" ht="14.5">
      <c r="B74" s="20"/>
    </row>
    <row r="75" spans="2:93" ht="14.5">
      <c r="B75" s="207"/>
    </row>
    <row r="76" spans="2:93" ht="14.5">
      <c r="B76" s="20"/>
    </row>
  </sheetData>
  <sortState xmlns:xlrd2="http://schemas.microsoft.com/office/spreadsheetml/2017/richdata2" ref="B39:P54">
    <sortCondition descending="1" ref="P39:P54"/>
    <sortCondition descending="1" ref="O39:O54"/>
  </sortState>
  <mergeCells count="3">
    <mergeCell ref="D5:P5"/>
    <mergeCell ref="B6:C7"/>
    <mergeCell ref="D6:P6"/>
  </mergeCells>
  <hyperlinks>
    <hyperlink ref="B63" location="'IDI disclaimer'!A1" display="See IDI disclaimer" xr:uid="{18B171B8-1422-46A5-BB6F-B0BAA42EA525}"/>
    <hyperlink ref="B64" location="Appendix2!A1" display="See Appendix for Visa Type" xr:uid="{252ADCE3-8E0A-4756-8D0A-9040201C357B}"/>
    <hyperlink ref="B1" location="INDEX!A1" display="Back to index" xr:uid="{25183B5D-AE06-481A-90E2-E72431FA3C74}"/>
  </hyperlink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3FC5E4-6DEC-452B-BD1E-C191725622BE}">
  <sheetPr>
    <tabColor rgb="FF92D050"/>
  </sheetPr>
  <dimension ref="A1:DB156"/>
  <sheetViews>
    <sheetView zoomScale="85" zoomScaleNormal="85" workbookViewId="0">
      <pane ySplit="11" topLeftCell="A12" activePane="bottomLeft" state="frozen"/>
      <selection activeCell="A3" sqref="A3"/>
      <selection pane="bottomLeft" activeCell="K10" sqref="K10"/>
    </sheetView>
  </sheetViews>
  <sheetFormatPr defaultColWidth="9" defaultRowHeight="14"/>
  <cols>
    <col min="1" max="1" width="6.6328125" style="34" customWidth="1"/>
    <col min="2" max="2" width="51" style="34" customWidth="1"/>
    <col min="3" max="3" width="15" style="102" customWidth="1"/>
    <col min="4" max="8" width="23.6328125" style="34" customWidth="1"/>
    <col min="9" max="9" width="4.08984375" style="34" customWidth="1"/>
    <col min="10" max="10" width="16.08984375" style="34" customWidth="1"/>
    <col min="11" max="11" width="19.36328125" style="34" customWidth="1"/>
    <col min="12" max="12" width="6.08984375" style="34" customWidth="1"/>
    <col min="13" max="13" width="19.08984375" style="102" customWidth="1"/>
    <col min="14" max="14" width="17.08984375" style="34" customWidth="1"/>
    <col min="15" max="15" width="20" style="34" customWidth="1"/>
    <col min="16" max="16384" width="9" style="34"/>
  </cols>
  <sheetData>
    <row r="1" spans="1:106" ht="14.5">
      <c r="A1" s="13"/>
      <c r="B1" s="12" t="s">
        <v>26</v>
      </c>
      <c r="C1" s="95"/>
      <c r="D1" s="35"/>
      <c r="E1" s="35"/>
      <c r="F1" s="35"/>
      <c r="G1" s="35"/>
      <c r="H1" s="35"/>
      <c r="I1" s="35"/>
      <c r="J1" s="35"/>
      <c r="K1" s="35"/>
      <c r="L1" s="35"/>
      <c r="M1" s="95"/>
      <c r="N1" s="35"/>
      <c r="O1" s="35"/>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row>
    <row r="2" spans="1:106" ht="6.75" customHeight="1">
      <c r="A2" s="35"/>
      <c r="B2" s="35"/>
      <c r="C2" s="95"/>
      <c r="D2" s="35"/>
      <c r="E2" s="35"/>
      <c r="F2" s="35"/>
      <c r="G2" s="35"/>
      <c r="H2" s="35"/>
      <c r="I2" s="35"/>
      <c r="J2" s="35"/>
      <c r="K2" s="35"/>
      <c r="L2" s="35"/>
      <c r="M2" s="95"/>
      <c r="N2" s="35"/>
      <c r="O2" s="35"/>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3"/>
      <c r="BR2" s="13"/>
      <c r="BS2" s="13"/>
      <c r="BT2" s="13"/>
      <c r="BU2" s="13"/>
      <c r="BV2" s="13"/>
      <c r="BW2" s="13"/>
      <c r="BX2" s="13"/>
      <c r="BY2" s="13"/>
      <c r="BZ2" s="13"/>
      <c r="CA2" s="13"/>
      <c r="CB2" s="13"/>
      <c r="CC2" s="13"/>
      <c r="CD2" s="13"/>
      <c r="CE2" s="13"/>
      <c r="CF2" s="13"/>
      <c r="CG2" s="13"/>
      <c r="CH2" s="13"/>
      <c r="CI2" s="13"/>
      <c r="CJ2" s="13"/>
      <c r="CK2" s="13"/>
      <c r="CL2" s="13"/>
      <c r="CM2" s="13"/>
      <c r="CN2" s="13"/>
      <c r="CO2" s="13"/>
      <c r="CP2" s="13"/>
      <c r="CQ2" s="13"/>
      <c r="CR2" s="13"/>
      <c r="CS2" s="13"/>
      <c r="CT2" s="13"/>
      <c r="CU2" s="13"/>
      <c r="CV2" s="13"/>
      <c r="CW2" s="13"/>
      <c r="CX2" s="13"/>
      <c r="CY2" s="13"/>
      <c r="CZ2" s="13"/>
      <c r="DA2" s="13"/>
      <c r="DB2" s="13"/>
    </row>
    <row r="3" spans="1:106" ht="23.5">
      <c r="A3" s="13"/>
      <c r="B3" s="6" t="s">
        <v>1118</v>
      </c>
      <c r="C3" s="95"/>
      <c r="D3" s="35"/>
      <c r="E3" s="35"/>
      <c r="F3" s="35"/>
      <c r="G3" s="35"/>
      <c r="H3" s="35"/>
      <c r="I3" s="35"/>
      <c r="J3" s="35"/>
      <c r="K3" s="35"/>
      <c r="L3" s="35"/>
      <c r="M3" s="95"/>
      <c r="N3" s="35"/>
      <c r="O3" s="35"/>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13"/>
      <c r="BO3" s="13"/>
      <c r="BP3" s="13"/>
      <c r="BQ3" s="13"/>
      <c r="BR3" s="13"/>
      <c r="BS3" s="13"/>
      <c r="BT3" s="13"/>
      <c r="BU3" s="13"/>
      <c r="BV3" s="13"/>
      <c r="BW3" s="13"/>
      <c r="BX3" s="13"/>
      <c r="BY3" s="13"/>
      <c r="BZ3" s="13"/>
      <c r="CA3" s="13"/>
      <c r="CB3" s="13"/>
      <c r="CC3" s="13"/>
      <c r="CD3" s="13"/>
      <c r="CE3" s="13"/>
      <c r="CF3" s="13"/>
      <c r="CG3" s="13"/>
      <c r="CH3" s="13"/>
      <c r="CI3" s="13"/>
      <c r="CJ3" s="13"/>
      <c r="CK3" s="13"/>
      <c r="CL3" s="13"/>
      <c r="CM3" s="13"/>
      <c r="CN3" s="13"/>
      <c r="CO3" s="13"/>
      <c r="CP3" s="13"/>
      <c r="CQ3" s="13"/>
      <c r="CR3" s="13"/>
      <c r="CS3" s="13"/>
      <c r="CT3" s="13"/>
      <c r="CU3" s="13"/>
      <c r="CV3" s="13"/>
      <c r="CW3" s="13"/>
      <c r="CX3" s="13"/>
      <c r="CY3" s="13"/>
      <c r="CZ3" s="13"/>
      <c r="DA3" s="13"/>
      <c r="DB3" s="13"/>
    </row>
    <row r="4" spans="1:106" ht="14.25" customHeight="1">
      <c r="A4" s="13"/>
      <c r="B4" s="7" t="s">
        <v>1117</v>
      </c>
      <c r="C4" s="95"/>
      <c r="D4" s="35"/>
      <c r="E4" s="35"/>
      <c r="F4" s="35"/>
      <c r="G4" s="35"/>
      <c r="H4" s="35"/>
      <c r="I4" s="35"/>
      <c r="J4" s="35"/>
      <c r="K4" s="35"/>
      <c r="L4" s="35"/>
      <c r="M4" s="95"/>
      <c r="N4" s="35"/>
      <c r="O4" s="35"/>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row>
    <row r="5" spans="1:106" ht="14.5">
      <c r="A5" s="13"/>
      <c r="B5" s="35" t="s">
        <v>1250</v>
      </c>
      <c r="C5" s="95"/>
      <c r="D5" s="35"/>
      <c r="E5" s="35"/>
      <c r="F5" s="35"/>
      <c r="G5" s="35"/>
      <c r="H5" s="35"/>
      <c r="I5" s="35"/>
      <c r="J5" s="35"/>
      <c r="K5" s="35"/>
      <c r="L5" s="35"/>
      <c r="M5" s="95"/>
      <c r="N5" s="35"/>
      <c r="O5" s="35"/>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row>
    <row r="6" spans="1:106" ht="14.5">
      <c r="A6" s="207"/>
      <c r="B6" s="35" t="s">
        <v>1119</v>
      </c>
      <c r="C6" s="208"/>
      <c r="D6" s="35"/>
      <c r="E6" s="35"/>
      <c r="F6" s="35"/>
      <c r="G6" s="35"/>
      <c r="H6" s="35"/>
      <c r="I6" s="35"/>
      <c r="J6" s="35"/>
      <c r="K6" s="35"/>
      <c r="L6" s="35"/>
      <c r="M6" s="208"/>
      <c r="N6" s="35"/>
      <c r="O6" s="35"/>
      <c r="P6" s="207"/>
      <c r="Q6" s="207"/>
      <c r="R6" s="207"/>
      <c r="S6" s="207"/>
      <c r="T6" s="207"/>
      <c r="U6" s="207"/>
      <c r="V6" s="207"/>
      <c r="W6" s="207"/>
      <c r="X6" s="207"/>
      <c r="Y6" s="207"/>
      <c r="Z6" s="207"/>
      <c r="AA6" s="207"/>
      <c r="AB6" s="207"/>
      <c r="AC6" s="207"/>
      <c r="AD6" s="207"/>
      <c r="AE6" s="207"/>
      <c r="AF6" s="207"/>
      <c r="AG6" s="207"/>
      <c r="AH6" s="207"/>
      <c r="AI6" s="207"/>
      <c r="AJ6" s="207"/>
      <c r="AK6" s="207"/>
      <c r="AL6" s="207"/>
      <c r="AM6" s="207"/>
      <c r="AN6" s="207"/>
      <c r="AO6" s="207"/>
      <c r="AP6" s="207"/>
      <c r="AQ6" s="207"/>
      <c r="AR6" s="207"/>
      <c r="AS6" s="207"/>
      <c r="AT6" s="207"/>
      <c r="AU6" s="207"/>
      <c r="AV6" s="207"/>
      <c r="AW6" s="207"/>
      <c r="AX6" s="207"/>
      <c r="AY6" s="207"/>
      <c r="AZ6" s="207"/>
      <c r="BA6" s="207"/>
      <c r="BB6" s="207"/>
      <c r="BC6" s="207"/>
      <c r="BD6" s="207"/>
      <c r="BE6" s="207"/>
      <c r="BF6" s="207"/>
      <c r="BG6" s="207"/>
      <c r="BH6" s="207"/>
      <c r="BI6" s="207"/>
      <c r="BJ6" s="207"/>
      <c r="BK6" s="207"/>
      <c r="BL6" s="207"/>
      <c r="BM6" s="207"/>
      <c r="BN6" s="207"/>
      <c r="BO6" s="207"/>
      <c r="BP6" s="207"/>
      <c r="BQ6" s="207"/>
      <c r="BR6" s="207"/>
      <c r="BS6" s="207"/>
      <c r="BT6" s="207"/>
      <c r="BU6" s="207"/>
      <c r="BV6" s="207"/>
      <c r="BW6" s="207"/>
      <c r="BX6" s="207"/>
      <c r="BY6" s="207"/>
      <c r="BZ6" s="207"/>
      <c r="CA6" s="207"/>
      <c r="CB6" s="207"/>
      <c r="CC6" s="207"/>
      <c r="CD6" s="207"/>
      <c r="CE6" s="207"/>
      <c r="CF6" s="207"/>
      <c r="CG6" s="207"/>
      <c r="CH6" s="207"/>
      <c r="CI6" s="207"/>
      <c r="CJ6" s="207"/>
      <c r="CK6" s="207"/>
      <c r="CL6" s="207"/>
      <c r="CM6" s="207"/>
      <c r="CN6" s="207"/>
      <c r="CO6" s="207"/>
      <c r="CP6" s="207"/>
      <c r="CQ6" s="207"/>
      <c r="CR6" s="207"/>
      <c r="CS6" s="207"/>
      <c r="CT6" s="207"/>
      <c r="CU6" s="207"/>
      <c r="CV6" s="207"/>
      <c r="CW6" s="207"/>
      <c r="CX6" s="207"/>
      <c r="CY6" s="207"/>
      <c r="CZ6" s="207"/>
      <c r="DA6" s="207"/>
      <c r="DB6" s="207"/>
    </row>
    <row r="7" spans="1:106" ht="14.5">
      <c r="A7" s="207"/>
      <c r="B7" s="208"/>
      <c r="C7" s="208"/>
      <c r="D7" s="35"/>
      <c r="E7" s="35"/>
      <c r="F7" s="35"/>
      <c r="G7" s="35"/>
      <c r="H7" s="35"/>
      <c r="I7" s="35"/>
      <c r="J7" s="35"/>
      <c r="K7" s="35"/>
      <c r="L7" s="35"/>
      <c r="M7" s="208"/>
      <c r="N7" s="35"/>
      <c r="O7" s="35"/>
      <c r="P7" s="207"/>
      <c r="Q7" s="207"/>
      <c r="R7" s="207"/>
      <c r="S7" s="207"/>
      <c r="T7" s="207"/>
      <c r="U7" s="207"/>
      <c r="V7" s="207"/>
      <c r="W7" s="207"/>
      <c r="X7" s="207"/>
      <c r="Y7" s="207"/>
      <c r="Z7" s="207"/>
      <c r="AA7" s="207"/>
      <c r="AB7" s="207"/>
      <c r="AC7" s="207"/>
      <c r="AD7" s="207"/>
      <c r="AE7" s="207"/>
      <c r="AF7" s="207"/>
      <c r="AG7" s="207"/>
      <c r="AH7" s="207"/>
      <c r="AI7" s="207"/>
      <c r="AJ7" s="207"/>
      <c r="AK7" s="207"/>
      <c r="AL7" s="207"/>
      <c r="AM7" s="207"/>
      <c r="AN7" s="207"/>
      <c r="AO7" s="207"/>
      <c r="AP7" s="207"/>
      <c r="AQ7" s="207"/>
      <c r="AR7" s="207"/>
      <c r="AS7" s="207"/>
      <c r="AT7" s="207"/>
      <c r="AU7" s="207"/>
      <c r="AV7" s="207"/>
      <c r="AW7" s="207"/>
      <c r="AX7" s="207"/>
      <c r="AY7" s="207"/>
      <c r="AZ7" s="207"/>
      <c r="BA7" s="207"/>
      <c r="BB7" s="207"/>
      <c r="BC7" s="207"/>
      <c r="BD7" s="207"/>
      <c r="BE7" s="207"/>
      <c r="BF7" s="207"/>
      <c r="BG7" s="207"/>
      <c r="BH7" s="207"/>
      <c r="BI7" s="207"/>
      <c r="BJ7" s="207"/>
      <c r="BK7" s="207"/>
      <c r="BL7" s="207"/>
      <c r="BM7" s="207"/>
      <c r="BN7" s="207"/>
      <c r="BO7" s="207"/>
      <c r="BP7" s="207"/>
      <c r="BQ7" s="207"/>
      <c r="BR7" s="207"/>
      <c r="BS7" s="207"/>
      <c r="BT7" s="207"/>
      <c r="BU7" s="207"/>
      <c r="BV7" s="207"/>
      <c r="BW7" s="207"/>
      <c r="BX7" s="207"/>
      <c r="BY7" s="207"/>
      <c r="BZ7" s="207"/>
      <c r="CA7" s="207"/>
      <c r="CB7" s="207"/>
      <c r="CC7" s="207"/>
      <c r="CD7" s="207"/>
      <c r="CE7" s="207"/>
      <c r="CF7" s="207"/>
      <c r="CG7" s="207"/>
      <c r="CH7" s="207"/>
      <c r="CI7" s="207"/>
      <c r="CJ7" s="207"/>
      <c r="CK7" s="207"/>
      <c r="CL7" s="207"/>
      <c r="CM7" s="207"/>
      <c r="CN7" s="207"/>
      <c r="CO7" s="207"/>
      <c r="CP7" s="207"/>
      <c r="CQ7" s="207"/>
      <c r="CR7" s="207"/>
      <c r="CS7" s="207"/>
      <c r="CT7" s="207"/>
      <c r="CU7" s="207"/>
      <c r="CV7" s="207"/>
      <c r="CW7" s="207"/>
      <c r="CX7" s="207"/>
      <c r="CY7" s="207"/>
      <c r="CZ7" s="207"/>
      <c r="DA7" s="207"/>
      <c r="DB7" s="207"/>
    </row>
    <row r="8" spans="1:106" ht="14.5">
      <c r="A8" s="13"/>
      <c r="B8" s="95"/>
      <c r="C8" s="296" t="s">
        <v>1120</v>
      </c>
      <c r="D8" s="296"/>
      <c r="E8" s="296"/>
      <c r="F8" s="296"/>
      <c r="G8" s="296"/>
      <c r="H8" s="296"/>
      <c r="I8" s="35"/>
      <c r="J8" s="178"/>
      <c r="K8" s="178"/>
      <c r="L8" s="35"/>
      <c r="M8" s="297" t="s">
        <v>1130</v>
      </c>
      <c r="N8" s="297"/>
      <c r="O8" s="297"/>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row>
    <row r="9" spans="1:106" ht="37.5" customHeight="1">
      <c r="A9" s="13"/>
      <c r="B9" s="105"/>
      <c r="C9" s="300" t="s">
        <v>1126</v>
      </c>
      <c r="D9" s="298" t="s">
        <v>1121</v>
      </c>
      <c r="E9" s="303"/>
      <c r="F9" s="303"/>
      <c r="G9" s="303"/>
      <c r="H9" s="299"/>
      <c r="I9" s="35"/>
      <c r="J9" s="294" t="s">
        <v>1127</v>
      </c>
      <c r="K9" s="295"/>
      <c r="L9" s="35"/>
      <c r="M9" s="301" t="s">
        <v>1131</v>
      </c>
      <c r="N9" s="298" t="s">
        <v>1132</v>
      </c>
      <c r="O9" s="299"/>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row>
    <row r="10" spans="1:106" ht="81.75" customHeight="1">
      <c r="A10" s="13"/>
      <c r="B10" s="105"/>
      <c r="C10" s="300"/>
      <c r="D10" s="98" t="s">
        <v>1122</v>
      </c>
      <c r="E10" s="53" t="s">
        <v>1123</v>
      </c>
      <c r="F10" s="53" t="s">
        <v>127</v>
      </c>
      <c r="G10" s="53" t="s">
        <v>1124</v>
      </c>
      <c r="H10" s="53" t="s">
        <v>1125</v>
      </c>
      <c r="I10" s="35"/>
      <c r="J10" s="98" t="s">
        <v>1128</v>
      </c>
      <c r="K10" s="53" t="s">
        <v>1129</v>
      </c>
      <c r="L10" s="35"/>
      <c r="M10" s="302"/>
      <c r="N10" s="96" t="s">
        <v>1133</v>
      </c>
      <c r="O10" s="96" t="s">
        <v>1134</v>
      </c>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row>
    <row r="11" spans="1:106" ht="22.5" customHeight="1">
      <c r="A11" s="13"/>
      <c r="B11" s="106"/>
      <c r="C11" s="54" t="s">
        <v>29</v>
      </c>
      <c r="D11" s="54" t="s">
        <v>29</v>
      </c>
      <c r="E11" s="54" t="s">
        <v>29</v>
      </c>
      <c r="F11" s="54" t="s">
        <v>29</v>
      </c>
      <c r="G11" s="54" t="s">
        <v>29</v>
      </c>
      <c r="H11" s="54" t="s">
        <v>29</v>
      </c>
      <c r="I11" s="35"/>
      <c r="J11" s="54" t="s">
        <v>29</v>
      </c>
      <c r="K11" s="54" t="s">
        <v>29</v>
      </c>
      <c r="L11" s="35"/>
      <c r="M11" s="97" t="s">
        <v>29</v>
      </c>
      <c r="N11" s="97" t="s">
        <v>29</v>
      </c>
      <c r="O11" s="97" t="s">
        <v>29</v>
      </c>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row>
    <row r="12" spans="1:106" ht="14.5">
      <c r="A12" s="13"/>
      <c r="B12" s="106"/>
      <c r="C12" s="127"/>
      <c r="D12" s="94"/>
      <c r="E12" s="94"/>
      <c r="F12" s="94"/>
      <c r="G12" s="94"/>
      <c r="H12" s="94"/>
      <c r="I12" s="35"/>
      <c r="J12" s="94"/>
      <c r="K12" s="94"/>
      <c r="L12" s="35"/>
      <c r="M12" s="127"/>
      <c r="N12" s="94"/>
      <c r="O12" s="94"/>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row>
    <row r="13" spans="1:106" ht="14.5">
      <c r="A13" s="13"/>
      <c r="B13" s="15" t="s">
        <v>1135</v>
      </c>
      <c r="C13" s="127">
        <f>SUM(D13:E13,F13:H13)</f>
        <v>29871</v>
      </c>
      <c r="D13" s="5">
        <v>7698</v>
      </c>
      <c r="E13" s="5">
        <v>1947</v>
      </c>
      <c r="F13" s="5">
        <v>6606</v>
      </c>
      <c r="G13" s="5">
        <v>12705</v>
      </c>
      <c r="H13" s="5">
        <v>915</v>
      </c>
      <c r="I13" s="35"/>
      <c r="J13" s="5">
        <v>1806</v>
      </c>
      <c r="K13" s="182">
        <v>594</v>
      </c>
      <c r="L13" s="35"/>
      <c r="M13" s="127">
        <f>SUM(N13:O13)</f>
        <v>8232</v>
      </c>
      <c r="N13" s="5">
        <v>4920</v>
      </c>
      <c r="O13" s="5">
        <v>3312</v>
      </c>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row>
    <row r="14" spans="1:106" ht="14.5">
      <c r="A14" s="13"/>
      <c r="B14" s="36"/>
      <c r="C14" s="127"/>
      <c r="D14" s="94"/>
      <c r="E14" s="222"/>
      <c r="F14" s="94"/>
      <c r="G14" s="94"/>
      <c r="H14" s="94"/>
      <c r="I14" s="35"/>
      <c r="J14" s="94"/>
      <c r="K14" s="94"/>
      <c r="L14" s="35"/>
      <c r="M14" s="127"/>
      <c r="N14" s="94"/>
      <c r="O14" s="94"/>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row>
    <row r="15" spans="1:106" ht="14.5">
      <c r="A15" s="13"/>
      <c r="B15" s="15" t="s">
        <v>1136</v>
      </c>
      <c r="C15" s="128" t="s">
        <v>27</v>
      </c>
      <c r="D15" s="94" t="s">
        <v>27</v>
      </c>
      <c r="E15" s="222"/>
      <c r="F15" s="94" t="s">
        <v>27</v>
      </c>
      <c r="G15" s="94" t="s">
        <v>27</v>
      </c>
      <c r="H15" s="94" t="s">
        <v>27</v>
      </c>
      <c r="I15" s="35"/>
      <c r="J15" s="94"/>
      <c r="K15" s="94"/>
      <c r="L15" s="35"/>
      <c r="M15" s="128" t="s">
        <v>27</v>
      </c>
      <c r="N15" s="94" t="s">
        <v>27</v>
      </c>
      <c r="O15" s="94" t="s">
        <v>27</v>
      </c>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row>
    <row r="16" spans="1:106" ht="14.5">
      <c r="A16" s="13"/>
      <c r="B16" s="17" t="s">
        <v>1137</v>
      </c>
      <c r="C16" s="127">
        <f t="shared" ref="C16:C22" si="0">SUM(D16:E16,F16:H16)</f>
        <v>717</v>
      </c>
      <c r="D16" s="5">
        <v>294</v>
      </c>
      <c r="E16" s="5">
        <v>105</v>
      </c>
      <c r="F16" s="5">
        <v>120</v>
      </c>
      <c r="G16" s="5">
        <v>186</v>
      </c>
      <c r="H16" s="5">
        <v>12</v>
      </c>
      <c r="I16" s="35"/>
      <c r="J16" s="21">
        <v>156</v>
      </c>
      <c r="K16" s="182">
        <v>54</v>
      </c>
      <c r="L16" s="35"/>
      <c r="M16" s="127">
        <f t="shared" ref="M16:M22" si="1">SUM(N16:O16)</f>
        <v>3009</v>
      </c>
      <c r="N16" s="5">
        <v>1701</v>
      </c>
      <c r="O16" s="5">
        <v>1308</v>
      </c>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row>
    <row r="17" spans="1:102" ht="14.5">
      <c r="A17" s="13"/>
      <c r="B17" s="17" t="s">
        <v>1138</v>
      </c>
      <c r="C17" s="127">
        <f t="shared" si="0"/>
        <v>5688</v>
      </c>
      <c r="D17" s="5">
        <v>1905</v>
      </c>
      <c r="E17" s="5">
        <v>1149</v>
      </c>
      <c r="F17" s="5">
        <v>507</v>
      </c>
      <c r="G17" s="5">
        <v>2067</v>
      </c>
      <c r="H17" s="5">
        <v>60</v>
      </c>
      <c r="I17" s="35"/>
      <c r="J17" s="21">
        <v>345</v>
      </c>
      <c r="K17" s="182">
        <v>147</v>
      </c>
      <c r="L17" s="35"/>
      <c r="M17" s="127">
        <f t="shared" si="1"/>
        <v>2982</v>
      </c>
      <c r="N17" s="5">
        <v>1308</v>
      </c>
      <c r="O17" s="5">
        <v>1674</v>
      </c>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row>
    <row r="18" spans="1:102" ht="14.5">
      <c r="A18" s="13"/>
      <c r="B18" s="17" t="s">
        <v>1139</v>
      </c>
      <c r="C18" s="127">
        <f t="shared" si="0"/>
        <v>7173</v>
      </c>
      <c r="D18" s="5">
        <v>2370</v>
      </c>
      <c r="E18" s="5">
        <v>531</v>
      </c>
      <c r="F18" s="5">
        <v>981</v>
      </c>
      <c r="G18" s="5">
        <v>3144</v>
      </c>
      <c r="H18" s="5">
        <v>147</v>
      </c>
      <c r="I18" s="35"/>
      <c r="J18" s="21">
        <v>507</v>
      </c>
      <c r="K18" s="182">
        <v>177</v>
      </c>
      <c r="L18" s="35"/>
      <c r="M18" s="127">
        <f t="shared" si="1"/>
        <v>1278</v>
      </c>
      <c r="N18" s="5">
        <v>987</v>
      </c>
      <c r="O18" s="5">
        <v>291</v>
      </c>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row>
    <row r="19" spans="1:102" ht="14.5">
      <c r="A19" s="13"/>
      <c r="B19" s="17" t="s">
        <v>1140</v>
      </c>
      <c r="C19" s="127">
        <f t="shared" si="0"/>
        <v>6549</v>
      </c>
      <c r="D19" s="5">
        <v>1668</v>
      </c>
      <c r="E19" s="5">
        <v>129</v>
      </c>
      <c r="F19" s="5">
        <v>1704</v>
      </c>
      <c r="G19" s="5">
        <v>2856</v>
      </c>
      <c r="H19" s="5">
        <v>192</v>
      </c>
      <c r="I19" s="35"/>
      <c r="J19" s="21">
        <v>417</v>
      </c>
      <c r="K19" s="182">
        <v>126</v>
      </c>
      <c r="L19" s="35"/>
      <c r="M19" s="127">
        <f t="shared" si="1"/>
        <v>699</v>
      </c>
      <c r="N19" s="5">
        <v>663</v>
      </c>
      <c r="O19" s="5">
        <v>36</v>
      </c>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row>
    <row r="20" spans="1:102" ht="14.5">
      <c r="A20" s="13"/>
      <c r="B20" s="17" t="s">
        <v>1141</v>
      </c>
      <c r="C20" s="127">
        <f t="shared" si="0"/>
        <v>5328</v>
      </c>
      <c r="D20" s="5">
        <v>1098</v>
      </c>
      <c r="E20" s="5">
        <v>24</v>
      </c>
      <c r="F20" s="5">
        <v>1803</v>
      </c>
      <c r="G20" s="5">
        <v>2217</v>
      </c>
      <c r="H20" s="5">
        <v>186</v>
      </c>
      <c r="I20" s="35"/>
      <c r="J20" s="21">
        <v>237</v>
      </c>
      <c r="K20" s="182">
        <v>66</v>
      </c>
      <c r="L20" s="35"/>
      <c r="M20" s="127">
        <f t="shared" si="1"/>
        <v>231</v>
      </c>
      <c r="N20" s="5">
        <v>225</v>
      </c>
      <c r="O20" s="5">
        <v>6</v>
      </c>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row>
    <row r="21" spans="1:102" ht="14.5">
      <c r="A21" s="13"/>
      <c r="B21" s="17" t="s">
        <v>1142</v>
      </c>
      <c r="C21" s="127">
        <f t="shared" si="0"/>
        <v>3372</v>
      </c>
      <c r="D21" s="5">
        <v>324</v>
      </c>
      <c r="E21" s="5">
        <v>0</v>
      </c>
      <c r="F21" s="5">
        <v>1176</v>
      </c>
      <c r="G21" s="5">
        <v>1686</v>
      </c>
      <c r="H21" s="5">
        <v>186</v>
      </c>
      <c r="I21" s="35"/>
      <c r="J21" s="21">
        <v>108</v>
      </c>
      <c r="K21" s="182">
        <v>21</v>
      </c>
      <c r="L21" s="221"/>
      <c r="M21" s="127">
        <f t="shared" si="1"/>
        <v>30</v>
      </c>
      <c r="N21" s="5">
        <v>30</v>
      </c>
      <c r="O21" s="5">
        <v>0</v>
      </c>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c r="CX21" s="13"/>
    </row>
    <row r="22" spans="1:102" ht="14.5">
      <c r="A22" s="13"/>
      <c r="B22" s="17" t="s">
        <v>1143</v>
      </c>
      <c r="C22" s="127">
        <f t="shared" si="0"/>
        <v>1026</v>
      </c>
      <c r="D22" s="5">
        <v>36</v>
      </c>
      <c r="E22" s="5">
        <v>0</v>
      </c>
      <c r="F22" s="5">
        <v>315</v>
      </c>
      <c r="G22" s="5">
        <v>543</v>
      </c>
      <c r="H22" s="5">
        <v>132</v>
      </c>
      <c r="I22" s="35"/>
      <c r="J22" s="21">
        <v>39</v>
      </c>
      <c r="K22" s="183" t="s">
        <v>32</v>
      </c>
      <c r="L22" s="35"/>
      <c r="M22" s="127">
        <f t="shared" si="1"/>
        <v>0</v>
      </c>
      <c r="N22" s="5">
        <v>0</v>
      </c>
      <c r="O22" s="5">
        <v>0</v>
      </c>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row>
    <row r="23" spans="1:102" ht="14.5">
      <c r="A23" s="13"/>
      <c r="B23" s="36"/>
      <c r="C23" s="127"/>
      <c r="D23" s="5"/>
      <c r="E23" s="5"/>
      <c r="F23" s="5"/>
      <c r="G23" s="5"/>
      <c r="H23" s="5"/>
      <c r="I23" s="35"/>
      <c r="J23" s="99"/>
      <c r="K23" s="5"/>
      <c r="L23" s="35"/>
      <c r="M23" s="127"/>
      <c r="N23" s="5"/>
      <c r="O23" s="5"/>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row>
    <row r="24" spans="1:102" ht="14.5">
      <c r="A24" s="13"/>
      <c r="B24" s="15" t="s">
        <v>82</v>
      </c>
      <c r="C24" s="127" t="s">
        <v>27</v>
      </c>
      <c r="D24" s="5" t="s">
        <v>27</v>
      </c>
      <c r="E24" s="5" t="s">
        <v>27</v>
      </c>
      <c r="F24" s="5" t="s">
        <v>27</v>
      </c>
      <c r="G24" s="5" t="s">
        <v>27</v>
      </c>
      <c r="H24" s="5" t="s">
        <v>27</v>
      </c>
      <c r="I24" s="35"/>
      <c r="J24" s="99">
        <f>J25/J13</f>
        <v>0.57308970099667778</v>
      </c>
      <c r="K24" s="5"/>
      <c r="L24" s="35"/>
      <c r="M24" s="127"/>
      <c r="N24" s="5" t="s">
        <v>27</v>
      </c>
      <c r="O24" s="5" t="s">
        <v>27</v>
      </c>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s="13"/>
    </row>
    <row r="25" spans="1:102" ht="14.5">
      <c r="A25" s="13"/>
      <c r="B25" s="17" t="s">
        <v>36</v>
      </c>
      <c r="C25" s="127">
        <f t="shared" ref="C25:C26" si="2">SUM(D25:E25,F25:H25)</f>
        <v>12576</v>
      </c>
      <c r="D25" s="5">
        <v>4230</v>
      </c>
      <c r="E25" s="5">
        <v>945</v>
      </c>
      <c r="F25" s="5">
        <v>2274</v>
      </c>
      <c r="G25" s="5">
        <v>4788</v>
      </c>
      <c r="H25" s="5">
        <v>339</v>
      </c>
      <c r="I25" s="35"/>
      <c r="J25" s="21">
        <v>1035</v>
      </c>
      <c r="K25" s="182">
        <v>345</v>
      </c>
      <c r="L25" s="35"/>
      <c r="M25" s="127">
        <f t="shared" ref="M25:M26" si="3">SUM(N25:O25)</f>
        <v>4416</v>
      </c>
      <c r="N25" s="5">
        <v>2889</v>
      </c>
      <c r="O25" s="5">
        <v>1527</v>
      </c>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row>
    <row r="26" spans="1:102" ht="14.5">
      <c r="A26" s="13"/>
      <c r="B26" s="17" t="s">
        <v>37</v>
      </c>
      <c r="C26" s="127">
        <f t="shared" si="2"/>
        <v>17298</v>
      </c>
      <c r="D26" s="5">
        <v>3465</v>
      </c>
      <c r="E26" s="5">
        <v>1002</v>
      </c>
      <c r="F26" s="5">
        <v>4335</v>
      </c>
      <c r="G26" s="5">
        <v>7917</v>
      </c>
      <c r="H26" s="5">
        <v>579</v>
      </c>
      <c r="I26" s="35"/>
      <c r="J26" s="21">
        <v>768</v>
      </c>
      <c r="K26" s="182">
        <v>249</v>
      </c>
      <c r="L26" s="35"/>
      <c r="M26" s="127">
        <f t="shared" si="3"/>
        <v>3816</v>
      </c>
      <c r="N26" s="5">
        <v>2031</v>
      </c>
      <c r="O26" s="5">
        <v>1785</v>
      </c>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row>
    <row r="27" spans="1:102" ht="14.5">
      <c r="A27" s="13"/>
      <c r="B27" s="36"/>
      <c r="C27" s="129"/>
      <c r="D27" s="5"/>
      <c r="E27" s="5"/>
      <c r="F27" s="5"/>
      <c r="G27" s="5"/>
      <c r="H27" s="5"/>
      <c r="I27" s="35"/>
      <c r="J27" s="5"/>
      <c r="K27" s="5"/>
      <c r="L27" s="35"/>
      <c r="M27" s="127"/>
      <c r="N27" s="5"/>
      <c r="O27" s="5"/>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row>
    <row r="28" spans="1:102" ht="14.5">
      <c r="A28" s="13"/>
      <c r="B28" s="15" t="s">
        <v>128</v>
      </c>
      <c r="C28" s="127" t="s">
        <v>27</v>
      </c>
      <c r="D28" s="5" t="s">
        <v>27</v>
      </c>
      <c r="E28" s="5" t="s">
        <v>27</v>
      </c>
      <c r="F28" s="5" t="s">
        <v>27</v>
      </c>
      <c r="G28" s="5" t="s">
        <v>27</v>
      </c>
      <c r="H28" s="5" t="s">
        <v>27</v>
      </c>
      <c r="I28" s="35"/>
      <c r="J28" s="5"/>
      <c r="K28" s="5"/>
      <c r="L28" s="35"/>
      <c r="M28" s="127"/>
      <c r="N28" s="5" t="s">
        <v>27</v>
      </c>
      <c r="O28" s="5" t="s">
        <v>27</v>
      </c>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c r="CW28" s="13"/>
      <c r="CX28" s="13"/>
    </row>
    <row r="29" spans="1:102" ht="14.5">
      <c r="A29" s="13"/>
      <c r="B29" s="17" t="s">
        <v>42</v>
      </c>
      <c r="C29" s="127">
        <f t="shared" ref="C29:C34" si="4">SUM(D29:E29,F29:H29)</f>
        <v>22092</v>
      </c>
      <c r="D29" s="5">
        <v>5763</v>
      </c>
      <c r="E29" s="5">
        <v>696</v>
      </c>
      <c r="F29" s="5">
        <v>5373</v>
      </c>
      <c r="G29" s="5">
        <v>9609</v>
      </c>
      <c r="H29" s="5">
        <v>651</v>
      </c>
      <c r="I29" s="35"/>
      <c r="J29" s="5"/>
      <c r="K29" s="5"/>
      <c r="L29" s="35"/>
      <c r="M29" s="127">
        <f t="shared" ref="M29:M34" si="5">SUM(N29:O29)</f>
        <v>3693</v>
      </c>
      <c r="N29" s="5">
        <v>2988</v>
      </c>
      <c r="O29" s="5">
        <v>705</v>
      </c>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13"/>
      <c r="CO29" s="13"/>
      <c r="CP29" s="13"/>
      <c r="CQ29" s="13"/>
      <c r="CR29" s="13"/>
      <c r="CS29" s="13"/>
      <c r="CT29" s="13"/>
      <c r="CU29" s="13"/>
      <c r="CV29" s="13"/>
      <c r="CW29" s="13"/>
      <c r="CX29" s="13"/>
    </row>
    <row r="30" spans="1:102" ht="14.5">
      <c r="A30" s="13"/>
      <c r="B30" s="17" t="s">
        <v>39</v>
      </c>
      <c r="C30" s="127">
        <f t="shared" si="4"/>
        <v>1122</v>
      </c>
      <c r="D30" s="5">
        <v>609</v>
      </c>
      <c r="E30" s="5">
        <v>6</v>
      </c>
      <c r="F30" s="5">
        <v>285</v>
      </c>
      <c r="G30" s="5">
        <v>153</v>
      </c>
      <c r="H30" s="5">
        <v>69</v>
      </c>
      <c r="I30" s="35"/>
      <c r="J30" s="5">
        <v>1806</v>
      </c>
      <c r="K30" s="5"/>
      <c r="L30" s="35"/>
      <c r="M30" s="127">
        <f t="shared" si="5"/>
        <v>567</v>
      </c>
      <c r="N30" s="5">
        <v>561</v>
      </c>
      <c r="O30" s="5">
        <v>6</v>
      </c>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c r="CV30" s="13"/>
      <c r="CW30" s="13"/>
      <c r="CX30" s="13"/>
    </row>
    <row r="31" spans="1:102" ht="14.5">
      <c r="A31" s="13"/>
      <c r="B31" s="17" t="s">
        <v>95</v>
      </c>
      <c r="C31" s="127">
        <f>SUM(D31:E31,F31:H31)</f>
        <v>336</v>
      </c>
      <c r="D31" s="5">
        <v>180</v>
      </c>
      <c r="E31" s="5">
        <v>18</v>
      </c>
      <c r="F31" s="5">
        <v>63</v>
      </c>
      <c r="G31" s="5">
        <v>57</v>
      </c>
      <c r="H31" s="5">
        <v>18</v>
      </c>
      <c r="I31" s="35"/>
      <c r="J31" s="5"/>
      <c r="K31" s="182">
        <v>594</v>
      </c>
      <c r="L31" s="35"/>
      <c r="M31" s="127">
        <f>SUM(N31:O31)</f>
        <v>219</v>
      </c>
      <c r="N31" s="5">
        <v>186</v>
      </c>
      <c r="O31" s="5">
        <v>33</v>
      </c>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row>
    <row r="32" spans="1:102" ht="14.5">
      <c r="A32" s="13"/>
      <c r="B32" s="17" t="s">
        <v>129</v>
      </c>
      <c r="C32" s="127">
        <f t="shared" si="4"/>
        <v>1248</v>
      </c>
      <c r="D32" s="5">
        <v>132</v>
      </c>
      <c r="E32" s="5">
        <v>342</v>
      </c>
      <c r="F32" s="5">
        <v>135</v>
      </c>
      <c r="G32" s="5">
        <v>603</v>
      </c>
      <c r="H32" s="5">
        <v>36</v>
      </c>
      <c r="I32" s="35"/>
      <c r="J32" s="5"/>
      <c r="K32" s="5"/>
      <c r="L32" s="35"/>
      <c r="M32" s="127">
        <f t="shared" si="5"/>
        <v>924</v>
      </c>
      <c r="N32" s="5">
        <v>246</v>
      </c>
      <c r="O32" s="5">
        <v>678</v>
      </c>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c r="CP32" s="13"/>
      <c r="CQ32" s="13"/>
      <c r="CR32" s="13"/>
      <c r="CS32" s="13"/>
      <c r="CT32" s="13"/>
      <c r="CU32" s="13"/>
      <c r="CV32" s="13"/>
      <c r="CW32" s="13"/>
      <c r="CX32" s="13"/>
    </row>
    <row r="33" spans="1:102" ht="14.5">
      <c r="A33" s="13"/>
      <c r="B33" s="17" t="s">
        <v>41</v>
      </c>
      <c r="C33" s="127">
        <f>SUM(D33:E33,F33:H33)</f>
        <v>4713</v>
      </c>
      <c r="D33" s="5">
        <v>894</v>
      </c>
      <c r="E33" s="5">
        <v>867</v>
      </c>
      <c r="F33" s="5">
        <v>642</v>
      </c>
      <c r="G33" s="5">
        <v>2184</v>
      </c>
      <c r="H33" s="5">
        <v>126</v>
      </c>
      <c r="I33" s="35"/>
      <c r="J33" s="5"/>
      <c r="K33" s="5"/>
      <c r="L33" s="35"/>
      <c r="M33" s="127">
        <f>SUM(N33:O33)</f>
        <v>2679</v>
      </c>
      <c r="N33" s="5">
        <v>858</v>
      </c>
      <c r="O33" s="5">
        <v>1821</v>
      </c>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c r="BR33" s="13"/>
      <c r="BS33" s="13"/>
      <c r="BT33" s="13"/>
      <c r="BU33" s="13"/>
      <c r="BV33" s="13"/>
      <c r="BW33" s="13"/>
      <c r="BX33" s="13"/>
      <c r="BY33" s="13"/>
      <c r="BZ33" s="13"/>
      <c r="CA33" s="13"/>
      <c r="CB33" s="13"/>
      <c r="CC33" s="13"/>
      <c r="CD33" s="13"/>
      <c r="CE33" s="13"/>
      <c r="CF33" s="13"/>
      <c r="CG33" s="13"/>
      <c r="CH33" s="13"/>
      <c r="CI33" s="13"/>
      <c r="CJ33" s="13"/>
      <c r="CK33" s="13"/>
      <c r="CL33" s="13"/>
      <c r="CM33" s="13"/>
      <c r="CN33" s="13"/>
      <c r="CO33" s="13"/>
      <c r="CP33" s="13"/>
      <c r="CQ33" s="13"/>
      <c r="CR33" s="13"/>
      <c r="CS33" s="13"/>
      <c r="CT33" s="13"/>
      <c r="CU33" s="13"/>
      <c r="CV33" s="13"/>
      <c r="CW33" s="13"/>
      <c r="CX33" s="13"/>
    </row>
    <row r="34" spans="1:102" ht="14.5">
      <c r="A34" s="13"/>
      <c r="B34" s="17" t="s">
        <v>43</v>
      </c>
      <c r="C34" s="127">
        <f t="shared" si="4"/>
        <v>369</v>
      </c>
      <c r="D34" s="5">
        <v>123</v>
      </c>
      <c r="E34" s="5">
        <v>18</v>
      </c>
      <c r="F34" s="5">
        <v>108</v>
      </c>
      <c r="G34" s="5">
        <v>102</v>
      </c>
      <c r="H34" s="5">
        <v>18</v>
      </c>
      <c r="I34" s="35"/>
      <c r="J34" s="5"/>
      <c r="K34" s="5"/>
      <c r="L34" s="35"/>
      <c r="M34" s="127">
        <f t="shared" si="5"/>
        <v>147</v>
      </c>
      <c r="N34" s="5">
        <v>81</v>
      </c>
      <c r="O34" s="5">
        <v>66</v>
      </c>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3"/>
      <c r="BS34" s="13"/>
      <c r="BT34" s="13"/>
      <c r="BU34" s="13"/>
      <c r="BV34" s="13"/>
      <c r="BW34" s="13"/>
      <c r="BX34" s="13"/>
      <c r="BY34" s="13"/>
      <c r="BZ34" s="13"/>
      <c r="CA34" s="13"/>
      <c r="CB34" s="13"/>
      <c r="CC34" s="13"/>
      <c r="CD34" s="13"/>
      <c r="CE34" s="13"/>
      <c r="CF34" s="13"/>
      <c r="CG34" s="13"/>
      <c r="CH34" s="13"/>
      <c r="CI34" s="13"/>
      <c r="CJ34" s="13"/>
      <c r="CK34" s="13"/>
      <c r="CL34" s="13"/>
      <c r="CM34" s="13"/>
      <c r="CN34" s="13"/>
      <c r="CO34" s="13"/>
      <c r="CP34" s="13"/>
      <c r="CQ34" s="13"/>
      <c r="CR34" s="13"/>
      <c r="CS34" s="13"/>
      <c r="CT34" s="13"/>
      <c r="CU34" s="13"/>
      <c r="CV34" s="13"/>
      <c r="CW34" s="13"/>
      <c r="CX34" s="13"/>
    </row>
    <row r="35" spans="1:102" ht="14.5">
      <c r="A35" s="13"/>
      <c r="B35" s="36"/>
      <c r="C35" s="127"/>
      <c r="D35" s="5"/>
      <c r="E35" s="5"/>
      <c r="F35" s="5"/>
      <c r="G35" s="5"/>
      <c r="H35" s="5"/>
      <c r="I35" s="35"/>
      <c r="J35" s="5"/>
      <c r="K35" s="5"/>
      <c r="L35" s="35"/>
      <c r="M35" s="127"/>
      <c r="N35" s="5"/>
      <c r="O35" s="5"/>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c r="CS35" s="13"/>
      <c r="CT35" s="13"/>
      <c r="CU35" s="13"/>
      <c r="CV35" s="13"/>
      <c r="CW35" s="13"/>
      <c r="CX35" s="13"/>
    </row>
    <row r="36" spans="1:102" ht="14.5">
      <c r="A36" s="13"/>
      <c r="B36" s="15" t="s">
        <v>38</v>
      </c>
      <c r="C36" s="127"/>
      <c r="D36" s="5"/>
      <c r="E36" s="99">
        <f>E37/E13</f>
        <v>0.37134052388289679</v>
      </c>
      <c r="F36" s="5"/>
      <c r="G36" s="5"/>
      <c r="H36" s="5"/>
      <c r="I36" s="35"/>
      <c r="J36" s="99"/>
      <c r="K36" s="5"/>
      <c r="L36" s="35"/>
      <c r="M36" s="127"/>
      <c r="N36" s="131"/>
      <c r="O36" s="131"/>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13"/>
      <c r="CR36" s="13"/>
      <c r="CS36" s="13"/>
      <c r="CT36" s="13"/>
      <c r="CU36" s="13"/>
      <c r="CV36" s="13"/>
      <c r="CW36" s="13"/>
      <c r="CX36" s="13"/>
    </row>
    <row r="37" spans="1:102" ht="14.5">
      <c r="A37" s="13"/>
      <c r="B37" s="17" t="s">
        <v>42</v>
      </c>
      <c r="C37" s="127">
        <f>SUM(D37:H37)</f>
        <v>23250</v>
      </c>
      <c r="D37" s="131">
        <v>6294</v>
      </c>
      <c r="E37" s="131">
        <v>723</v>
      </c>
      <c r="F37" s="131">
        <v>5646</v>
      </c>
      <c r="G37" s="131">
        <v>9891</v>
      </c>
      <c r="H37" s="131">
        <v>696</v>
      </c>
      <c r="I37" s="35"/>
      <c r="J37" s="5">
        <v>1065</v>
      </c>
      <c r="K37" s="131">
        <v>204</v>
      </c>
      <c r="L37" s="35"/>
      <c r="M37" s="127">
        <f>SUM(N37:O37)</f>
        <v>4188</v>
      </c>
      <c r="N37" s="131">
        <v>3447</v>
      </c>
      <c r="O37" s="131">
        <v>741</v>
      </c>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c r="CJ37" s="13"/>
      <c r="CK37" s="13"/>
      <c r="CL37" s="13"/>
      <c r="CM37" s="13"/>
      <c r="CN37" s="13"/>
      <c r="CO37" s="13"/>
      <c r="CP37" s="13"/>
      <c r="CQ37" s="13"/>
      <c r="CR37" s="13"/>
      <c r="CS37" s="13"/>
      <c r="CT37" s="13"/>
      <c r="CU37" s="13"/>
      <c r="CV37" s="13"/>
      <c r="CW37" s="13"/>
      <c r="CX37" s="13"/>
    </row>
    <row r="38" spans="1:102" ht="14.5">
      <c r="A38" s="13"/>
      <c r="B38" s="17" t="s">
        <v>39</v>
      </c>
      <c r="C38" s="127">
        <f t="shared" ref="C38:C42" si="6">SUM(D38:H38)</f>
        <v>1188</v>
      </c>
      <c r="D38" s="131">
        <v>648</v>
      </c>
      <c r="E38" s="131" t="s">
        <v>32</v>
      </c>
      <c r="F38" s="131">
        <v>300</v>
      </c>
      <c r="G38" s="131">
        <v>162</v>
      </c>
      <c r="H38" s="131">
        <v>78</v>
      </c>
      <c r="I38" s="35"/>
      <c r="J38" s="5">
        <v>1806</v>
      </c>
      <c r="K38" s="131">
        <v>75</v>
      </c>
      <c r="L38" s="35"/>
      <c r="M38" s="127">
        <f t="shared" ref="M38:M42" si="7">SUM(N38:O38)</f>
        <v>606</v>
      </c>
      <c r="N38" s="131">
        <v>606</v>
      </c>
      <c r="O38" s="131" t="s">
        <v>32</v>
      </c>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13"/>
      <c r="BW38" s="13"/>
      <c r="BX38" s="13"/>
      <c r="BY38" s="13"/>
      <c r="BZ38" s="13"/>
      <c r="CA38" s="13"/>
      <c r="CB38" s="13"/>
      <c r="CC38" s="13"/>
      <c r="CD38" s="13"/>
      <c r="CE38" s="13"/>
      <c r="CF38" s="13"/>
      <c r="CG38" s="13"/>
      <c r="CH38" s="13"/>
      <c r="CI38" s="13"/>
      <c r="CJ38" s="13"/>
      <c r="CK38" s="13"/>
      <c r="CL38" s="13"/>
      <c r="CM38" s="13"/>
      <c r="CN38" s="13"/>
      <c r="CO38" s="13"/>
      <c r="CP38" s="13"/>
      <c r="CQ38" s="13"/>
      <c r="CR38" s="13"/>
      <c r="CS38" s="13"/>
      <c r="CT38" s="13"/>
      <c r="CU38" s="13"/>
      <c r="CV38" s="13"/>
      <c r="CW38" s="13"/>
      <c r="CX38" s="13"/>
    </row>
    <row r="39" spans="1:102" ht="14.5">
      <c r="A39" s="13"/>
      <c r="B39" s="17" t="s">
        <v>95</v>
      </c>
      <c r="C39" s="127">
        <f t="shared" si="6"/>
        <v>342</v>
      </c>
      <c r="D39" s="131">
        <v>189</v>
      </c>
      <c r="E39" s="131" t="s">
        <v>32</v>
      </c>
      <c r="F39" s="131">
        <v>69</v>
      </c>
      <c r="G39" s="131">
        <v>63</v>
      </c>
      <c r="H39" s="131">
        <v>21</v>
      </c>
      <c r="I39" s="35"/>
      <c r="J39" s="5">
        <v>75</v>
      </c>
      <c r="K39" s="131"/>
      <c r="L39" s="35"/>
      <c r="M39" s="127" t="s">
        <v>32</v>
      </c>
      <c r="N39" s="131" t="s">
        <v>32</v>
      </c>
      <c r="O39" s="131" t="s">
        <v>32</v>
      </c>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row>
    <row r="40" spans="1:102" ht="14.5">
      <c r="A40" s="13"/>
      <c r="B40" s="17" t="s">
        <v>129</v>
      </c>
      <c r="C40" s="127">
        <f t="shared" si="6"/>
        <v>909</v>
      </c>
      <c r="D40" s="131">
        <v>132</v>
      </c>
      <c r="E40" s="131" t="s">
        <v>32</v>
      </c>
      <c r="F40" s="131">
        <v>138</v>
      </c>
      <c r="G40" s="131">
        <v>603</v>
      </c>
      <c r="H40" s="131">
        <v>36</v>
      </c>
      <c r="I40" s="35"/>
      <c r="J40" s="5">
        <v>30</v>
      </c>
      <c r="K40" s="131">
        <v>30</v>
      </c>
      <c r="L40" s="35"/>
      <c r="M40" s="127">
        <f t="shared" si="7"/>
        <v>687</v>
      </c>
      <c r="N40" s="131" t="s">
        <v>32</v>
      </c>
      <c r="O40" s="131">
        <v>687</v>
      </c>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3"/>
      <c r="BK40" s="13"/>
      <c r="BL40" s="13"/>
      <c r="BM40" s="13"/>
      <c r="BN40" s="13"/>
      <c r="BO40" s="13"/>
      <c r="BP40" s="13"/>
      <c r="BQ40" s="13"/>
      <c r="BR40" s="13"/>
      <c r="BS40" s="13"/>
      <c r="BT40" s="13"/>
      <c r="BU40" s="13"/>
      <c r="BV40" s="13"/>
      <c r="BW40" s="13"/>
      <c r="BX40" s="13"/>
      <c r="BY40" s="13"/>
      <c r="BZ40" s="13"/>
      <c r="CA40" s="13"/>
      <c r="CB40" s="13"/>
      <c r="CC40" s="13"/>
      <c r="CD40" s="13"/>
      <c r="CE40" s="13"/>
      <c r="CF40" s="13"/>
      <c r="CG40" s="13"/>
      <c r="CH40" s="13"/>
      <c r="CI40" s="13"/>
      <c r="CJ40" s="13"/>
      <c r="CK40" s="13"/>
      <c r="CL40" s="13"/>
      <c r="CM40" s="13"/>
      <c r="CN40" s="13"/>
      <c r="CO40" s="13"/>
      <c r="CP40" s="13"/>
      <c r="CQ40" s="13"/>
      <c r="CR40" s="13"/>
      <c r="CS40" s="13"/>
      <c r="CT40" s="13"/>
      <c r="CU40" s="13"/>
      <c r="CV40" s="13"/>
      <c r="CW40" s="13"/>
      <c r="CX40" s="13"/>
    </row>
    <row r="41" spans="1:102" ht="14.5">
      <c r="A41" s="13"/>
      <c r="B41" s="17" t="s">
        <v>41</v>
      </c>
      <c r="C41" s="127">
        <f t="shared" si="6"/>
        <v>4743</v>
      </c>
      <c r="D41" s="131">
        <v>900</v>
      </c>
      <c r="E41" s="131">
        <v>870</v>
      </c>
      <c r="F41" s="131">
        <v>648</v>
      </c>
      <c r="G41" s="131">
        <v>2199</v>
      </c>
      <c r="H41" s="131">
        <v>126</v>
      </c>
      <c r="I41" s="35"/>
      <c r="J41" s="5">
        <v>9</v>
      </c>
      <c r="K41" s="131" t="s">
        <v>32</v>
      </c>
      <c r="L41" s="35"/>
      <c r="M41" s="127">
        <f t="shared" si="7"/>
        <v>2706</v>
      </c>
      <c r="N41" s="131">
        <v>870</v>
      </c>
      <c r="O41" s="131">
        <v>1836</v>
      </c>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3"/>
      <c r="BK41" s="13"/>
      <c r="BL41" s="13"/>
      <c r="BM41" s="13"/>
      <c r="BN41" s="13"/>
      <c r="BO41" s="13"/>
      <c r="BP41" s="13"/>
      <c r="BQ41" s="13"/>
      <c r="BR41" s="13"/>
      <c r="BS41" s="13"/>
      <c r="BT41" s="13"/>
      <c r="BU41" s="13"/>
      <c r="BV41" s="13"/>
      <c r="BW41" s="13"/>
      <c r="BX41" s="13"/>
      <c r="BY41" s="13"/>
      <c r="BZ41" s="13"/>
      <c r="CA41" s="13"/>
      <c r="CB41" s="13"/>
      <c r="CC41" s="13"/>
      <c r="CD41" s="13"/>
      <c r="CE41" s="13"/>
      <c r="CF41" s="13"/>
      <c r="CG41" s="13"/>
      <c r="CH41" s="13"/>
      <c r="CI41" s="13"/>
      <c r="CJ41" s="13"/>
      <c r="CK41" s="13"/>
      <c r="CL41" s="13"/>
      <c r="CM41" s="13"/>
      <c r="CN41" s="13"/>
      <c r="CO41" s="13"/>
      <c r="CP41" s="13"/>
      <c r="CQ41" s="13"/>
      <c r="CR41" s="13"/>
      <c r="CS41" s="13"/>
      <c r="CT41" s="13"/>
      <c r="CU41" s="13"/>
      <c r="CV41" s="13"/>
      <c r="CW41" s="13"/>
      <c r="CX41" s="13"/>
    </row>
    <row r="42" spans="1:102" ht="14.5">
      <c r="A42" s="13"/>
      <c r="B42" s="17" t="s">
        <v>43</v>
      </c>
      <c r="C42" s="127">
        <f t="shared" si="6"/>
        <v>348</v>
      </c>
      <c r="D42" s="131">
        <v>123</v>
      </c>
      <c r="E42" s="131" t="s">
        <v>32</v>
      </c>
      <c r="F42" s="131">
        <v>108</v>
      </c>
      <c r="G42" s="131">
        <v>102</v>
      </c>
      <c r="H42" s="131">
        <v>15</v>
      </c>
      <c r="I42" s="35"/>
      <c r="J42" s="5">
        <v>12</v>
      </c>
      <c r="K42" s="131">
        <v>6</v>
      </c>
      <c r="L42" s="35"/>
      <c r="M42" s="127">
        <f t="shared" si="7"/>
        <v>81</v>
      </c>
      <c r="N42" s="131">
        <v>81</v>
      </c>
      <c r="O42" s="131" t="s">
        <v>32</v>
      </c>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c r="BR42" s="13"/>
      <c r="BS42" s="13"/>
      <c r="BT42" s="13"/>
      <c r="BU42" s="13"/>
      <c r="BV42" s="13"/>
      <c r="BW42" s="13"/>
      <c r="BX42" s="13"/>
      <c r="BY42" s="13"/>
      <c r="BZ42" s="13"/>
      <c r="CA42" s="13"/>
      <c r="CB42" s="13"/>
      <c r="CC42" s="13"/>
      <c r="CD42" s="13"/>
      <c r="CE42" s="13"/>
      <c r="CF42" s="13"/>
      <c r="CG42" s="13"/>
      <c r="CH42" s="13"/>
      <c r="CI42" s="13"/>
      <c r="CJ42" s="13"/>
      <c r="CK42" s="13"/>
      <c r="CL42" s="13"/>
      <c r="CM42" s="13"/>
      <c r="CN42" s="13"/>
      <c r="CO42" s="13"/>
      <c r="CP42" s="13"/>
      <c r="CQ42" s="13"/>
      <c r="CR42" s="13"/>
      <c r="CS42" s="13"/>
      <c r="CT42" s="13"/>
      <c r="CU42" s="13"/>
      <c r="CV42" s="13"/>
      <c r="CW42" s="13"/>
      <c r="CX42" s="13"/>
    </row>
    <row r="43" spans="1:102" ht="14.5">
      <c r="A43" s="13"/>
      <c r="B43" s="36"/>
      <c r="C43" s="127"/>
      <c r="D43" s="5"/>
      <c r="E43" s="5"/>
      <c r="F43" s="5"/>
      <c r="G43" s="5"/>
      <c r="H43" s="5"/>
      <c r="I43" s="35"/>
      <c r="J43" s="5"/>
      <c r="K43" s="5"/>
      <c r="L43" s="35"/>
      <c r="M43" s="127"/>
      <c r="N43" s="5"/>
      <c r="O43" s="5"/>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c r="BP43" s="13"/>
      <c r="BQ43" s="13"/>
      <c r="BR43" s="13"/>
      <c r="BS43" s="13"/>
      <c r="BT43" s="13"/>
      <c r="BU43" s="13"/>
      <c r="BV43" s="13"/>
      <c r="BW43" s="13"/>
      <c r="BX43" s="13"/>
      <c r="BY43" s="13"/>
      <c r="BZ43" s="13"/>
      <c r="CA43" s="13"/>
      <c r="CB43" s="13"/>
      <c r="CC43" s="13"/>
      <c r="CD43" s="13"/>
      <c r="CE43" s="13"/>
      <c r="CF43" s="13"/>
      <c r="CG43" s="13"/>
      <c r="CH43" s="13"/>
      <c r="CI43" s="13"/>
      <c r="CJ43" s="13"/>
      <c r="CK43" s="13"/>
      <c r="CL43" s="13"/>
      <c r="CM43" s="13"/>
      <c r="CN43" s="13"/>
      <c r="CO43" s="13"/>
      <c r="CP43" s="13"/>
      <c r="CQ43" s="13"/>
      <c r="CR43" s="13"/>
      <c r="CS43" s="13"/>
      <c r="CT43" s="13"/>
      <c r="CU43" s="13"/>
      <c r="CV43" s="13"/>
      <c r="CW43" s="13"/>
      <c r="CX43" s="13"/>
    </row>
    <row r="44" spans="1:102" ht="14.5">
      <c r="A44" s="13"/>
      <c r="B44" s="15" t="s">
        <v>1144</v>
      </c>
      <c r="C44" s="127" t="s">
        <v>27</v>
      </c>
      <c r="D44" s="5" t="s">
        <v>27</v>
      </c>
      <c r="E44" s="5" t="s">
        <v>27</v>
      </c>
      <c r="F44" s="5" t="s">
        <v>27</v>
      </c>
      <c r="G44" s="5" t="s">
        <v>27</v>
      </c>
      <c r="H44" s="5" t="s">
        <v>27</v>
      </c>
      <c r="I44" s="35"/>
      <c r="J44" s="5"/>
      <c r="K44" s="5"/>
      <c r="L44" s="35"/>
      <c r="M44" s="127"/>
      <c r="N44" s="5" t="s">
        <v>27</v>
      </c>
      <c r="O44" s="5" t="s">
        <v>27</v>
      </c>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3"/>
      <c r="BH44" s="13"/>
      <c r="BI44" s="13"/>
      <c r="BJ44" s="13"/>
      <c r="BK44" s="13"/>
      <c r="BL44" s="13"/>
      <c r="BM44" s="13"/>
      <c r="BN44" s="13"/>
      <c r="BO44" s="13"/>
      <c r="BP44" s="13"/>
      <c r="BQ44" s="13"/>
      <c r="BR44" s="13"/>
      <c r="BS44" s="13"/>
      <c r="BT44" s="13"/>
      <c r="BU44" s="13"/>
      <c r="BV44" s="13"/>
      <c r="BW44" s="13"/>
      <c r="BX44" s="13"/>
      <c r="BY44" s="13"/>
      <c r="BZ44" s="13"/>
      <c r="CA44" s="13"/>
      <c r="CB44" s="13"/>
      <c r="CC44" s="13"/>
      <c r="CD44" s="13"/>
      <c r="CE44" s="13"/>
      <c r="CF44" s="13"/>
      <c r="CG44" s="13"/>
      <c r="CH44" s="13"/>
      <c r="CI44" s="13"/>
      <c r="CJ44" s="13"/>
      <c r="CK44" s="13"/>
      <c r="CL44" s="13"/>
      <c r="CM44" s="13"/>
      <c r="CN44" s="13"/>
      <c r="CO44" s="13"/>
      <c r="CP44" s="13"/>
      <c r="CQ44" s="13"/>
      <c r="CR44" s="13"/>
      <c r="CS44" s="13"/>
      <c r="CT44" s="13"/>
      <c r="CU44" s="13"/>
      <c r="CV44" s="13"/>
      <c r="CW44" s="13"/>
      <c r="CX44" s="13"/>
    </row>
    <row r="45" spans="1:102" ht="14.5">
      <c r="A45" s="13"/>
      <c r="B45" s="17" t="s">
        <v>86</v>
      </c>
      <c r="C45" s="127">
        <f t="shared" ref="C45:C57" si="8">SUM(D45:E45,F45:H45)</f>
        <v>1101</v>
      </c>
      <c r="D45" s="5">
        <v>177</v>
      </c>
      <c r="E45" s="5">
        <v>96</v>
      </c>
      <c r="F45" s="5">
        <v>165</v>
      </c>
      <c r="G45" s="5">
        <v>633</v>
      </c>
      <c r="H45" s="5">
        <v>30</v>
      </c>
      <c r="I45" s="35"/>
      <c r="J45" s="5">
        <v>6</v>
      </c>
      <c r="K45" s="5" t="s">
        <v>32</v>
      </c>
      <c r="L45" s="35"/>
      <c r="M45" s="127">
        <f t="shared" ref="M45:M57" si="9">SUM(N45:O45)</f>
        <v>414</v>
      </c>
      <c r="N45" s="5">
        <v>192</v>
      </c>
      <c r="O45" s="5">
        <v>222</v>
      </c>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c r="BF45" s="13"/>
      <c r="BG45" s="13"/>
      <c r="BH45" s="13"/>
      <c r="BI45" s="13"/>
      <c r="BJ45" s="13"/>
      <c r="BK45" s="13"/>
      <c r="BL45" s="13"/>
      <c r="BM45" s="13"/>
      <c r="BN45" s="13"/>
      <c r="BO45" s="13"/>
      <c r="BP45" s="13"/>
      <c r="BQ45" s="13"/>
      <c r="BR45" s="13"/>
      <c r="BS45" s="13"/>
      <c r="BT45" s="13"/>
      <c r="BU45" s="13"/>
      <c r="BV45" s="13"/>
      <c r="BW45" s="13"/>
      <c r="BX45" s="13"/>
      <c r="BY45" s="13"/>
      <c r="BZ45" s="13"/>
      <c r="CA45" s="13"/>
      <c r="CB45" s="13"/>
      <c r="CC45" s="13"/>
      <c r="CD45" s="13"/>
      <c r="CE45" s="13"/>
      <c r="CF45" s="13"/>
      <c r="CG45" s="13"/>
      <c r="CH45" s="13"/>
      <c r="CI45" s="13"/>
      <c r="CJ45" s="13"/>
      <c r="CK45" s="13"/>
      <c r="CL45" s="13"/>
      <c r="CM45" s="13"/>
      <c r="CN45" s="13"/>
      <c r="CO45" s="13"/>
      <c r="CP45" s="13"/>
      <c r="CQ45" s="13"/>
      <c r="CR45" s="13"/>
      <c r="CS45" s="13"/>
      <c r="CT45" s="13"/>
      <c r="CU45" s="13"/>
      <c r="CV45" s="13"/>
      <c r="CW45" s="13"/>
      <c r="CX45" s="13"/>
    </row>
    <row r="46" spans="1:102" ht="14.5">
      <c r="A46" s="13"/>
      <c r="B46" s="17" t="s">
        <v>87</v>
      </c>
      <c r="C46" s="127">
        <f t="shared" si="8"/>
        <v>1125</v>
      </c>
      <c r="D46" s="5">
        <v>186</v>
      </c>
      <c r="E46" s="5">
        <v>258</v>
      </c>
      <c r="F46" s="5">
        <v>123</v>
      </c>
      <c r="G46" s="5">
        <v>540</v>
      </c>
      <c r="H46" s="5">
        <v>18</v>
      </c>
      <c r="I46" s="35"/>
      <c r="J46" s="5" t="s">
        <v>32</v>
      </c>
      <c r="K46" s="5" t="s">
        <v>32</v>
      </c>
      <c r="L46" s="35"/>
      <c r="M46" s="127">
        <f t="shared" si="9"/>
        <v>708</v>
      </c>
      <c r="N46" s="5">
        <v>156</v>
      </c>
      <c r="O46" s="5">
        <v>552</v>
      </c>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c r="BM46" s="13"/>
      <c r="BN46" s="13"/>
      <c r="BO46" s="13"/>
      <c r="BP46" s="13"/>
      <c r="BQ46" s="13"/>
      <c r="BR46" s="13"/>
      <c r="BS46" s="13"/>
      <c r="BT46" s="13"/>
      <c r="BU46" s="13"/>
      <c r="BV46" s="13"/>
      <c r="BW46" s="13"/>
      <c r="BX46" s="13"/>
      <c r="BY46" s="13"/>
      <c r="BZ46" s="13"/>
      <c r="CA46" s="13"/>
      <c r="CB46" s="13"/>
      <c r="CC46" s="13"/>
      <c r="CD46" s="13"/>
      <c r="CE46" s="13"/>
      <c r="CF46" s="13"/>
      <c r="CG46" s="13"/>
      <c r="CH46" s="13"/>
      <c r="CI46" s="13"/>
      <c r="CJ46" s="13"/>
      <c r="CK46" s="13"/>
      <c r="CL46" s="13"/>
      <c r="CM46" s="13"/>
      <c r="CN46" s="13"/>
      <c r="CO46" s="13"/>
      <c r="CP46" s="13"/>
      <c r="CQ46" s="13"/>
      <c r="CR46" s="13"/>
      <c r="CS46" s="13"/>
      <c r="CT46" s="13"/>
      <c r="CU46" s="13"/>
      <c r="CV46" s="13"/>
      <c r="CW46" s="13"/>
      <c r="CX46" s="13"/>
    </row>
    <row r="47" spans="1:102" ht="14.5">
      <c r="A47" s="13"/>
      <c r="B47" s="17" t="s">
        <v>88</v>
      </c>
      <c r="C47" s="127">
        <f t="shared" si="8"/>
        <v>939</v>
      </c>
      <c r="D47" s="5">
        <v>108</v>
      </c>
      <c r="E47" s="5">
        <v>177</v>
      </c>
      <c r="F47" s="5">
        <v>120</v>
      </c>
      <c r="G47" s="5">
        <v>495</v>
      </c>
      <c r="H47" s="5">
        <v>39</v>
      </c>
      <c r="I47" s="35"/>
      <c r="J47" s="5" t="s">
        <v>32</v>
      </c>
      <c r="K47" s="5"/>
      <c r="L47" s="35"/>
      <c r="M47" s="127">
        <f t="shared" si="9"/>
        <v>420</v>
      </c>
      <c r="N47" s="5">
        <v>138</v>
      </c>
      <c r="O47" s="5">
        <v>282</v>
      </c>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c r="BP47" s="13"/>
      <c r="BQ47" s="13"/>
      <c r="BR47" s="13"/>
      <c r="BS47" s="13"/>
      <c r="BT47" s="13"/>
      <c r="BU47" s="13"/>
      <c r="BV47" s="13"/>
      <c r="BW47" s="13"/>
      <c r="BX47" s="13"/>
      <c r="BY47" s="13"/>
      <c r="BZ47" s="13"/>
      <c r="CA47" s="13"/>
      <c r="CB47" s="13"/>
      <c r="CC47" s="13"/>
      <c r="CD47" s="13"/>
      <c r="CE47" s="13"/>
      <c r="CF47" s="13"/>
      <c r="CG47" s="13"/>
      <c r="CH47" s="13"/>
      <c r="CI47" s="13"/>
      <c r="CJ47" s="13"/>
      <c r="CK47" s="13"/>
      <c r="CL47" s="13"/>
      <c r="CM47" s="13"/>
      <c r="CN47" s="13"/>
      <c r="CO47" s="13"/>
      <c r="CP47" s="13"/>
      <c r="CQ47" s="13"/>
      <c r="CR47" s="13"/>
      <c r="CS47" s="13"/>
      <c r="CT47" s="13"/>
      <c r="CU47" s="13"/>
      <c r="CV47" s="13"/>
      <c r="CW47" s="13"/>
      <c r="CX47" s="13"/>
    </row>
    <row r="48" spans="1:102" ht="14.5">
      <c r="A48" s="13"/>
      <c r="B48" s="17" t="s">
        <v>90</v>
      </c>
      <c r="C48" s="127">
        <f t="shared" si="8"/>
        <v>2250</v>
      </c>
      <c r="D48" s="5">
        <v>414</v>
      </c>
      <c r="E48" s="5">
        <v>402</v>
      </c>
      <c r="F48" s="5">
        <v>309</v>
      </c>
      <c r="G48" s="5">
        <v>1062</v>
      </c>
      <c r="H48" s="5">
        <v>63</v>
      </c>
      <c r="I48" s="35"/>
      <c r="J48" s="5" t="s">
        <v>32</v>
      </c>
      <c r="K48" s="5" t="s">
        <v>32</v>
      </c>
      <c r="L48" s="35"/>
      <c r="M48" s="127">
        <f t="shared" si="9"/>
        <v>1320</v>
      </c>
      <c r="N48" s="5">
        <v>378</v>
      </c>
      <c r="O48" s="5">
        <v>942</v>
      </c>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G48" s="13"/>
      <c r="BH48" s="13"/>
      <c r="BI48" s="13"/>
      <c r="BJ48" s="13"/>
      <c r="BK48" s="13"/>
      <c r="BL48" s="13"/>
      <c r="BM48" s="13"/>
      <c r="BN48" s="13"/>
      <c r="BO48" s="13"/>
      <c r="BP48" s="13"/>
      <c r="BQ48" s="13"/>
      <c r="BR48" s="13"/>
      <c r="BS48" s="13"/>
      <c r="BT48" s="13"/>
      <c r="BU48" s="13"/>
      <c r="BV48" s="13"/>
      <c r="BW48" s="13"/>
      <c r="BX48" s="13"/>
      <c r="BY48" s="13"/>
      <c r="BZ48" s="13"/>
      <c r="CA48" s="13"/>
      <c r="CB48" s="13"/>
      <c r="CC48" s="13"/>
      <c r="CD48" s="13"/>
      <c r="CE48" s="13"/>
      <c r="CF48" s="13"/>
      <c r="CG48" s="13"/>
      <c r="CH48" s="13"/>
      <c r="CI48" s="13"/>
      <c r="CJ48" s="13"/>
      <c r="CK48" s="13"/>
      <c r="CL48" s="13"/>
      <c r="CM48" s="13"/>
      <c r="CN48" s="13"/>
      <c r="CO48" s="13"/>
      <c r="CP48" s="13"/>
      <c r="CQ48" s="13"/>
      <c r="CR48" s="13"/>
      <c r="CS48" s="13"/>
      <c r="CT48" s="13"/>
      <c r="CU48" s="13"/>
      <c r="CV48" s="13"/>
      <c r="CW48" s="13"/>
      <c r="CX48" s="13"/>
    </row>
    <row r="49" spans="1:102" ht="14.5">
      <c r="A49" s="13"/>
      <c r="B49" s="17" t="s">
        <v>130</v>
      </c>
      <c r="C49" s="127">
        <f t="shared" si="8"/>
        <v>858</v>
      </c>
      <c r="D49" s="5">
        <v>159</v>
      </c>
      <c r="E49" s="5">
        <v>0</v>
      </c>
      <c r="F49" s="5">
        <v>111</v>
      </c>
      <c r="G49" s="5">
        <v>570</v>
      </c>
      <c r="H49" s="5">
        <v>18</v>
      </c>
      <c r="I49" s="35"/>
      <c r="J49" s="5">
        <v>27</v>
      </c>
      <c r="K49" s="5"/>
      <c r="L49" s="35"/>
      <c r="M49" s="127">
        <f t="shared" si="9"/>
        <v>123</v>
      </c>
      <c r="N49" s="5">
        <v>123</v>
      </c>
      <c r="O49" s="5">
        <v>0</v>
      </c>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c r="AZ49" s="13"/>
      <c r="BA49" s="13"/>
      <c r="BB49" s="13"/>
      <c r="BC49" s="13"/>
      <c r="BD49" s="13"/>
      <c r="BE49" s="13"/>
      <c r="BF49" s="13"/>
      <c r="BG49" s="13"/>
      <c r="BH49" s="13"/>
      <c r="BI49" s="13"/>
      <c r="BJ49" s="13"/>
      <c r="BK49" s="13"/>
      <c r="BL49" s="13"/>
      <c r="BM49" s="13"/>
      <c r="BN49" s="13"/>
      <c r="BO49" s="13"/>
      <c r="BP49" s="13"/>
      <c r="BQ49" s="13"/>
      <c r="BR49" s="13"/>
      <c r="BS49" s="13"/>
      <c r="BT49" s="13"/>
      <c r="BU49" s="13"/>
      <c r="BV49" s="13"/>
      <c r="BW49" s="13"/>
      <c r="BX49" s="13"/>
      <c r="BY49" s="13"/>
      <c r="BZ49" s="13"/>
      <c r="CA49" s="13"/>
      <c r="CB49" s="13"/>
      <c r="CC49" s="13"/>
      <c r="CD49" s="13"/>
      <c r="CE49" s="13"/>
      <c r="CF49" s="13"/>
      <c r="CG49" s="13"/>
      <c r="CH49" s="13"/>
      <c r="CI49" s="13"/>
      <c r="CJ49" s="13"/>
      <c r="CK49" s="13"/>
      <c r="CL49" s="13"/>
      <c r="CM49" s="13"/>
      <c r="CN49" s="13"/>
      <c r="CO49" s="13"/>
      <c r="CP49" s="13"/>
      <c r="CQ49" s="13"/>
      <c r="CR49" s="13"/>
      <c r="CS49" s="13"/>
      <c r="CT49" s="13"/>
      <c r="CU49" s="13"/>
      <c r="CV49" s="13"/>
      <c r="CW49" s="13"/>
      <c r="CX49" s="13"/>
    </row>
    <row r="50" spans="1:102" ht="14.5">
      <c r="A50" s="13"/>
      <c r="B50" s="17" t="s">
        <v>131</v>
      </c>
      <c r="C50" s="127">
        <f t="shared" si="8"/>
        <v>12999</v>
      </c>
      <c r="D50" s="5">
        <v>5160</v>
      </c>
      <c r="E50" s="5">
        <v>0</v>
      </c>
      <c r="F50" s="5">
        <v>4443</v>
      </c>
      <c r="G50" s="5">
        <v>2940</v>
      </c>
      <c r="H50" s="5">
        <v>456</v>
      </c>
      <c r="I50" s="35"/>
      <c r="J50" s="5">
        <v>1701</v>
      </c>
      <c r="K50" s="5">
        <v>291</v>
      </c>
      <c r="L50" s="35"/>
      <c r="M50" s="127">
        <f t="shared" si="9"/>
        <v>2826</v>
      </c>
      <c r="N50" s="5">
        <v>2820</v>
      </c>
      <c r="O50" s="5">
        <v>6</v>
      </c>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c r="BF50" s="13"/>
      <c r="BG50" s="13"/>
      <c r="BH50" s="13"/>
      <c r="BI50" s="13"/>
      <c r="BJ50" s="13"/>
      <c r="BK50" s="13"/>
      <c r="BL50" s="13"/>
      <c r="BM50" s="13"/>
      <c r="BN50" s="13"/>
      <c r="BO50" s="13"/>
      <c r="BP50" s="13"/>
      <c r="BQ50" s="13"/>
      <c r="BR50" s="13"/>
      <c r="BS50" s="13"/>
      <c r="BT50" s="13"/>
      <c r="BU50" s="13"/>
      <c r="BV50" s="13"/>
      <c r="BW50" s="13"/>
      <c r="BX50" s="13"/>
      <c r="BY50" s="13"/>
      <c r="BZ50" s="13"/>
      <c r="CA50" s="13"/>
      <c r="CB50" s="13"/>
      <c r="CC50" s="13"/>
      <c r="CD50" s="13"/>
      <c r="CE50" s="13"/>
      <c r="CF50" s="13"/>
      <c r="CG50" s="13"/>
      <c r="CH50" s="13"/>
      <c r="CI50" s="13"/>
      <c r="CJ50" s="13"/>
      <c r="CK50" s="13"/>
      <c r="CL50" s="13"/>
      <c r="CM50" s="13"/>
      <c r="CN50" s="13"/>
      <c r="CO50" s="13"/>
      <c r="CP50" s="13"/>
      <c r="CQ50" s="13"/>
      <c r="CR50" s="13"/>
      <c r="CS50" s="13"/>
      <c r="CT50" s="13"/>
      <c r="CU50" s="13"/>
      <c r="CV50" s="13"/>
      <c r="CW50" s="13"/>
      <c r="CX50" s="13"/>
    </row>
    <row r="51" spans="1:102" ht="14.5">
      <c r="A51" s="13"/>
      <c r="B51" s="17" t="s">
        <v>132</v>
      </c>
      <c r="C51" s="127">
        <f t="shared" si="8"/>
        <v>387</v>
      </c>
      <c r="D51" s="5">
        <v>36</v>
      </c>
      <c r="E51" s="5">
        <v>99</v>
      </c>
      <c r="F51" s="5">
        <v>36</v>
      </c>
      <c r="G51" s="5">
        <v>210</v>
      </c>
      <c r="H51" s="5">
        <v>6</v>
      </c>
      <c r="I51" s="35"/>
      <c r="J51" s="5" t="s">
        <v>32</v>
      </c>
      <c r="K51" s="5"/>
      <c r="L51" s="35"/>
      <c r="M51" s="127">
        <f t="shared" si="9"/>
        <v>195</v>
      </c>
      <c r="N51" s="5">
        <v>48</v>
      </c>
      <c r="O51" s="5">
        <v>147</v>
      </c>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L51" s="13"/>
      <c r="BM51" s="13"/>
      <c r="BN51" s="13"/>
      <c r="BO51" s="13"/>
      <c r="BP51" s="13"/>
      <c r="BQ51" s="13"/>
      <c r="BR51" s="13"/>
      <c r="BS51" s="13"/>
      <c r="BT51" s="13"/>
      <c r="BU51" s="13"/>
      <c r="BV51" s="13"/>
      <c r="BW51" s="13"/>
      <c r="BX51" s="13"/>
      <c r="BY51" s="13"/>
      <c r="BZ51" s="13"/>
      <c r="CA51" s="13"/>
      <c r="CB51" s="13"/>
      <c r="CC51" s="13"/>
      <c r="CD51" s="13"/>
      <c r="CE51" s="13"/>
      <c r="CF51" s="13"/>
      <c r="CG51" s="13"/>
      <c r="CH51" s="13"/>
      <c r="CI51" s="13"/>
      <c r="CJ51" s="13"/>
      <c r="CK51" s="13"/>
      <c r="CL51" s="13"/>
      <c r="CM51" s="13"/>
      <c r="CN51" s="13"/>
      <c r="CO51" s="13"/>
      <c r="CP51" s="13"/>
      <c r="CQ51" s="13"/>
      <c r="CR51" s="13"/>
      <c r="CS51" s="13"/>
      <c r="CT51" s="13"/>
      <c r="CU51" s="13"/>
      <c r="CV51" s="13"/>
      <c r="CW51" s="13"/>
      <c r="CX51" s="13"/>
    </row>
    <row r="52" spans="1:102" ht="14.5">
      <c r="A52" s="13"/>
      <c r="B52" s="17" t="s">
        <v>133</v>
      </c>
      <c r="C52" s="127">
        <f t="shared" si="8"/>
        <v>4278</v>
      </c>
      <c r="D52" s="5">
        <v>642</v>
      </c>
      <c r="E52" s="5">
        <v>126</v>
      </c>
      <c r="F52" s="5">
        <v>783</v>
      </c>
      <c r="G52" s="5">
        <v>2601</v>
      </c>
      <c r="H52" s="5">
        <v>126</v>
      </c>
      <c r="I52" s="35"/>
      <c r="J52" s="5">
        <v>12</v>
      </c>
      <c r="K52" s="5">
        <v>6</v>
      </c>
      <c r="L52" s="35"/>
      <c r="M52" s="127">
        <f t="shared" si="9"/>
        <v>498</v>
      </c>
      <c r="N52" s="5">
        <v>396</v>
      </c>
      <c r="O52" s="5">
        <v>102</v>
      </c>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c r="AY52" s="13"/>
      <c r="AZ52" s="13"/>
      <c r="BA52" s="13"/>
      <c r="BB52" s="13"/>
      <c r="BC52" s="13"/>
      <c r="BD52" s="13"/>
      <c r="BE52" s="13"/>
      <c r="BF52" s="13"/>
      <c r="BG52" s="13"/>
      <c r="BH52" s="13"/>
      <c r="BI52" s="13"/>
      <c r="BJ52" s="13"/>
      <c r="BK52" s="13"/>
      <c r="BL52" s="13"/>
      <c r="BM52" s="13"/>
      <c r="BN52" s="13"/>
      <c r="BO52" s="13"/>
      <c r="BP52" s="13"/>
      <c r="BQ52" s="13"/>
      <c r="BR52" s="13"/>
      <c r="BS52" s="13"/>
      <c r="BT52" s="13"/>
      <c r="BU52" s="13"/>
      <c r="BV52" s="13"/>
      <c r="BW52" s="13"/>
      <c r="BX52" s="13"/>
      <c r="BY52" s="13"/>
      <c r="BZ52" s="13"/>
      <c r="CA52" s="13"/>
      <c r="CB52" s="13"/>
      <c r="CC52" s="13"/>
      <c r="CD52" s="13"/>
      <c r="CE52" s="13"/>
      <c r="CF52" s="13"/>
      <c r="CG52" s="13"/>
      <c r="CH52" s="13"/>
      <c r="CI52" s="13"/>
      <c r="CJ52" s="13"/>
      <c r="CK52" s="13"/>
      <c r="CL52" s="13"/>
      <c r="CM52" s="13"/>
      <c r="CN52" s="13"/>
      <c r="CO52" s="13"/>
      <c r="CP52" s="13"/>
      <c r="CQ52" s="13"/>
      <c r="CR52" s="13"/>
      <c r="CS52" s="13"/>
      <c r="CT52" s="13"/>
      <c r="CU52" s="13"/>
      <c r="CV52" s="13"/>
      <c r="CW52" s="13"/>
      <c r="CX52" s="13"/>
    </row>
    <row r="53" spans="1:102" ht="14.5">
      <c r="A53" s="13"/>
      <c r="B53" s="17" t="s">
        <v>134</v>
      </c>
      <c r="C53" s="127">
        <f t="shared" si="8"/>
        <v>2745</v>
      </c>
      <c r="D53" s="5">
        <v>258</v>
      </c>
      <c r="E53" s="5">
        <v>357</v>
      </c>
      <c r="F53" s="5">
        <v>201</v>
      </c>
      <c r="G53" s="5">
        <v>1866</v>
      </c>
      <c r="H53" s="5">
        <v>63</v>
      </c>
      <c r="I53" s="35"/>
      <c r="J53" s="5" t="s">
        <v>32</v>
      </c>
      <c r="K53" s="5" t="s">
        <v>32</v>
      </c>
      <c r="L53" s="35"/>
      <c r="M53" s="127">
        <f t="shared" si="9"/>
        <v>609</v>
      </c>
      <c r="N53" s="5">
        <v>216</v>
      </c>
      <c r="O53" s="5">
        <v>393</v>
      </c>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c r="BJ53" s="13"/>
      <c r="BK53" s="13"/>
      <c r="BL53" s="13"/>
      <c r="BM53" s="13"/>
      <c r="BN53" s="13"/>
      <c r="BO53" s="13"/>
      <c r="BP53" s="13"/>
      <c r="BQ53" s="13"/>
      <c r="BR53" s="13"/>
      <c r="BS53" s="13"/>
      <c r="BT53" s="13"/>
      <c r="BU53" s="13"/>
      <c r="BV53" s="13"/>
      <c r="BW53" s="13"/>
      <c r="BX53" s="13"/>
      <c r="BY53" s="13"/>
      <c r="BZ53" s="13"/>
      <c r="CA53" s="13"/>
      <c r="CB53" s="13"/>
      <c r="CC53" s="13"/>
      <c r="CD53" s="13"/>
      <c r="CE53" s="13"/>
      <c r="CF53" s="13"/>
      <c r="CG53" s="13"/>
      <c r="CH53" s="13"/>
      <c r="CI53" s="13"/>
      <c r="CJ53" s="13"/>
      <c r="CK53" s="13"/>
      <c r="CL53" s="13"/>
      <c r="CM53" s="13"/>
      <c r="CN53" s="13"/>
      <c r="CO53" s="13"/>
      <c r="CP53" s="13"/>
      <c r="CQ53" s="13"/>
      <c r="CR53" s="13"/>
      <c r="CS53" s="13"/>
      <c r="CT53" s="13"/>
      <c r="CU53" s="13"/>
      <c r="CV53" s="13"/>
      <c r="CW53" s="13"/>
      <c r="CX53" s="13"/>
    </row>
    <row r="54" spans="1:102" ht="14.5">
      <c r="A54" s="13"/>
      <c r="B54" s="17" t="s">
        <v>115</v>
      </c>
      <c r="C54" s="127">
        <f t="shared" si="8"/>
        <v>654</v>
      </c>
      <c r="D54" s="5">
        <v>78</v>
      </c>
      <c r="E54" s="5">
        <v>174</v>
      </c>
      <c r="F54" s="5">
        <v>87</v>
      </c>
      <c r="G54" s="5">
        <v>297</v>
      </c>
      <c r="H54" s="5">
        <v>18</v>
      </c>
      <c r="I54" s="35"/>
      <c r="J54" s="5" t="s">
        <v>32</v>
      </c>
      <c r="K54" s="5" t="s">
        <v>32</v>
      </c>
      <c r="L54" s="35"/>
      <c r="M54" s="127">
        <f t="shared" si="9"/>
        <v>507</v>
      </c>
      <c r="N54" s="5">
        <v>156</v>
      </c>
      <c r="O54" s="5">
        <v>351</v>
      </c>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c r="AZ54" s="13"/>
      <c r="BA54" s="13"/>
      <c r="BB54" s="13"/>
      <c r="BC54" s="13"/>
      <c r="BD54" s="13"/>
      <c r="BE54" s="13"/>
      <c r="BF54" s="13"/>
      <c r="BG54" s="13"/>
      <c r="BH54" s="13"/>
      <c r="BI54" s="13"/>
      <c r="BJ54" s="13"/>
      <c r="BK54" s="13"/>
      <c r="BL54" s="13"/>
      <c r="BM54" s="13"/>
      <c r="BN54" s="13"/>
      <c r="BO54" s="13"/>
      <c r="BP54" s="13"/>
      <c r="BQ54" s="13"/>
      <c r="BR54" s="13"/>
      <c r="BS54" s="13"/>
      <c r="BT54" s="13"/>
      <c r="BU54" s="13"/>
      <c r="BV54" s="13"/>
      <c r="BW54" s="13"/>
      <c r="BX54" s="13"/>
      <c r="BY54" s="13"/>
      <c r="BZ54" s="13"/>
      <c r="CA54" s="13"/>
      <c r="CB54" s="13"/>
      <c r="CC54" s="13"/>
      <c r="CD54" s="13"/>
      <c r="CE54" s="13"/>
      <c r="CF54" s="13"/>
      <c r="CG54" s="13"/>
      <c r="CH54" s="13"/>
      <c r="CI54" s="13"/>
      <c r="CJ54" s="13"/>
      <c r="CK54" s="13"/>
      <c r="CL54" s="13"/>
      <c r="CM54" s="13"/>
      <c r="CN54" s="13"/>
      <c r="CO54" s="13"/>
      <c r="CP54" s="13"/>
      <c r="CQ54" s="13"/>
      <c r="CR54" s="13"/>
      <c r="CS54" s="13"/>
      <c r="CT54" s="13"/>
      <c r="CU54" s="13"/>
      <c r="CV54" s="13"/>
      <c r="CW54" s="13"/>
      <c r="CX54" s="13"/>
    </row>
    <row r="55" spans="1:102" ht="14.5">
      <c r="A55" s="13"/>
      <c r="B55" s="17" t="s">
        <v>116</v>
      </c>
      <c r="C55" s="127">
        <f t="shared" si="8"/>
        <v>2010</v>
      </c>
      <c r="D55" s="5">
        <v>201</v>
      </c>
      <c r="E55" s="5">
        <v>177</v>
      </c>
      <c r="F55" s="5">
        <v>153</v>
      </c>
      <c r="G55" s="5">
        <v>1425</v>
      </c>
      <c r="H55" s="5">
        <v>54</v>
      </c>
      <c r="I55" s="35"/>
      <c r="J55" s="5">
        <v>9</v>
      </c>
      <c r="K55" s="5">
        <v>15</v>
      </c>
      <c r="L55" s="35"/>
      <c r="M55" s="127">
        <f t="shared" si="9"/>
        <v>357</v>
      </c>
      <c r="N55" s="5">
        <v>144</v>
      </c>
      <c r="O55" s="5">
        <v>213</v>
      </c>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c r="AY55" s="13"/>
      <c r="AZ55" s="13"/>
      <c r="BA55" s="13"/>
      <c r="BB55" s="13"/>
      <c r="BC55" s="13"/>
      <c r="BD55" s="13"/>
      <c r="BE55" s="13"/>
      <c r="BF55" s="13"/>
      <c r="BG55" s="13"/>
      <c r="BH55" s="13"/>
      <c r="BI55" s="13"/>
      <c r="BJ55" s="13"/>
      <c r="BK55" s="13"/>
      <c r="BL55" s="13"/>
      <c r="BM55" s="13"/>
      <c r="BN55" s="13"/>
      <c r="BO55" s="13"/>
      <c r="BP55" s="13"/>
      <c r="BQ55" s="13"/>
      <c r="BR55" s="13"/>
      <c r="BS55" s="13"/>
      <c r="BT55" s="13"/>
      <c r="BU55" s="13"/>
      <c r="BV55" s="13"/>
      <c r="BW55" s="13"/>
      <c r="BX55" s="13"/>
      <c r="BY55" s="13"/>
      <c r="BZ55" s="13"/>
      <c r="CA55" s="13"/>
      <c r="CB55" s="13"/>
      <c r="CC55" s="13"/>
      <c r="CD55" s="13"/>
      <c r="CE55" s="13"/>
      <c r="CF55" s="13"/>
      <c r="CG55" s="13"/>
      <c r="CH55" s="13"/>
      <c r="CI55" s="13"/>
      <c r="CJ55" s="13"/>
      <c r="CK55" s="13"/>
      <c r="CL55" s="13"/>
      <c r="CM55" s="13"/>
      <c r="CN55" s="13"/>
      <c r="CO55" s="13"/>
      <c r="CP55" s="13"/>
      <c r="CQ55" s="13"/>
      <c r="CR55" s="13"/>
      <c r="CS55" s="13"/>
      <c r="CT55" s="13"/>
      <c r="CU55" s="13"/>
      <c r="CV55" s="13"/>
      <c r="CW55" s="13"/>
      <c r="CX55" s="13"/>
    </row>
    <row r="56" spans="1:102" ht="14.5">
      <c r="A56" s="13"/>
      <c r="B56" s="17" t="s">
        <v>95</v>
      </c>
      <c r="C56" s="127">
        <f t="shared" si="8"/>
        <v>294</v>
      </c>
      <c r="D56" s="5">
        <v>123</v>
      </c>
      <c r="E56" s="5">
        <v>21</v>
      </c>
      <c r="F56" s="5">
        <v>72</v>
      </c>
      <c r="G56" s="5">
        <v>63</v>
      </c>
      <c r="H56" s="5">
        <v>15</v>
      </c>
      <c r="I56" s="35"/>
      <c r="J56" s="5">
        <v>6</v>
      </c>
      <c r="K56" s="182">
        <v>234</v>
      </c>
      <c r="L56" s="35"/>
      <c r="M56" s="127">
        <f t="shared" si="9"/>
        <v>132</v>
      </c>
      <c r="N56" s="5">
        <v>93</v>
      </c>
      <c r="O56" s="5">
        <v>39</v>
      </c>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c r="BJ56" s="13"/>
      <c r="BK56" s="13"/>
      <c r="BL56" s="13"/>
      <c r="BM56" s="13"/>
      <c r="BN56" s="13"/>
      <c r="BO56" s="13"/>
      <c r="BP56" s="13"/>
      <c r="BQ56" s="13"/>
      <c r="BR56" s="13"/>
      <c r="BS56" s="13"/>
      <c r="BT56" s="13"/>
      <c r="BU56" s="13"/>
      <c r="BV56" s="13"/>
      <c r="BW56" s="13"/>
      <c r="BX56" s="13"/>
      <c r="BY56" s="13"/>
      <c r="BZ56" s="13"/>
      <c r="CA56" s="13"/>
      <c r="CB56" s="13"/>
      <c r="CC56" s="13"/>
      <c r="CD56" s="13"/>
      <c r="CE56" s="13"/>
      <c r="CF56" s="13"/>
      <c r="CG56" s="13"/>
      <c r="CH56" s="13"/>
      <c r="CI56" s="13"/>
      <c r="CJ56" s="13"/>
      <c r="CK56" s="13"/>
      <c r="CL56" s="13"/>
      <c r="CM56" s="13"/>
      <c r="CN56" s="13"/>
      <c r="CO56" s="13"/>
      <c r="CP56" s="13"/>
      <c r="CQ56" s="13"/>
      <c r="CR56" s="13"/>
      <c r="CS56" s="13"/>
      <c r="CT56" s="13"/>
      <c r="CU56" s="13"/>
      <c r="CV56" s="13"/>
      <c r="CW56" s="13"/>
      <c r="CX56" s="13"/>
    </row>
    <row r="57" spans="1:102" ht="14.5">
      <c r="A57" s="13"/>
      <c r="B57" s="17" t="s">
        <v>43</v>
      </c>
      <c r="C57" s="127">
        <f t="shared" si="8"/>
        <v>231</v>
      </c>
      <c r="D57" s="5">
        <v>156</v>
      </c>
      <c r="E57" s="5">
        <v>60</v>
      </c>
      <c r="F57" s="5">
        <v>0</v>
      </c>
      <c r="G57" s="5">
        <v>9</v>
      </c>
      <c r="H57" s="5">
        <v>6</v>
      </c>
      <c r="I57" s="35"/>
      <c r="J57" s="5">
        <v>27</v>
      </c>
      <c r="K57" s="5">
        <v>24</v>
      </c>
      <c r="L57" s="35"/>
      <c r="M57" s="127">
        <f t="shared" si="9"/>
        <v>120</v>
      </c>
      <c r="N57" s="5">
        <v>57</v>
      </c>
      <c r="O57" s="5">
        <v>63</v>
      </c>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c r="BF57" s="13"/>
      <c r="BG57" s="13"/>
      <c r="BH57" s="13"/>
      <c r="BI57" s="13"/>
      <c r="BJ57" s="13"/>
      <c r="BK57" s="13"/>
      <c r="BL57" s="13"/>
      <c r="BM57" s="13"/>
      <c r="BN57" s="13"/>
      <c r="BO57" s="13"/>
      <c r="BP57" s="13"/>
      <c r="BQ57" s="13"/>
      <c r="BR57" s="13"/>
      <c r="BS57" s="13"/>
      <c r="BT57" s="13"/>
      <c r="BU57" s="13"/>
      <c r="BV57" s="13"/>
      <c r="BW57" s="13"/>
      <c r="BX57" s="13"/>
      <c r="BY57" s="13"/>
      <c r="BZ57" s="13"/>
      <c r="CA57" s="13"/>
      <c r="CB57" s="13"/>
      <c r="CC57" s="13"/>
      <c r="CD57" s="13"/>
      <c r="CE57" s="13"/>
      <c r="CF57" s="13"/>
      <c r="CG57" s="13"/>
      <c r="CH57" s="13"/>
      <c r="CI57" s="13"/>
      <c r="CJ57" s="13"/>
      <c r="CK57" s="13"/>
      <c r="CL57" s="13"/>
      <c r="CM57" s="13"/>
      <c r="CN57" s="13"/>
      <c r="CO57" s="13"/>
      <c r="CP57" s="13"/>
      <c r="CQ57" s="13"/>
      <c r="CR57" s="13"/>
      <c r="CS57" s="13"/>
      <c r="CT57" s="13"/>
      <c r="CU57" s="13"/>
      <c r="CV57" s="13"/>
      <c r="CW57" s="13"/>
      <c r="CX57" s="13"/>
    </row>
    <row r="58" spans="1:102" ht="14.5">
      <c r="A58" s="13"/>
      <c r="B58" s="17"/>
      <c r="C58" s="127"/>
      <c r="D58" s="5"/>
      <c r="E58" s="5"/>
      <c r="F58" s="5"/>
      <c r="G58" s="5"/>
      <c r="H58" s="5"/>
      <c r="I58" s="35"/>
      <c r="J58" s="5"/>
      <c r="K58" s="5"/>
      <c r="L58" s="35"/>
      <c r="M58" s="127"/>
      <c r="N58" s="5"/>
      <c r="O58" s="5"/>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H58" s="13"/>
      <c r="BI58" s="13"/>
      <c r="BJ58" s="13"/>
      <c r="BK58" s="13"/>
      <c r="BL58" s="13"/>
      <c r="BM58" s="13"/>
      <c r="BN58" s="13"/>
      <c r="BO58" s="13"/>
      <c r="BP58" s="13"/>
      <c r="BQ58" s="13"/>
      <c r="BR58" s="13"/>
      <c r="BS58" s="13"/>
      <c r="BT58" s="13"/>
      <c r="BU58" s="13"/>
      <c r="BV58" s="13"/>
      <c r="BW58" s="13"/>
      <c r="BX58" s="13"/>
      <c r="BY58" s="13"/>
      <c r="BZ58" s="13"/>
      <c r="CA58" s="13"/>
      <c r="CB58" s="13"/>
      <c r="CC58" s="13"/>
      <c r="CD58" s="13"/>
      <c r="CE58" s="13"/>
      <c r="CF58" s="13"/>
      <c r="CG58" s="13"/>
      <c r="CH58" s="13"/>
      <c r="CI58" s="13"/>
      <c r="CJ58" s="13"/>
      <c r="CK58" s="13"/>
      <c r="CL58" s="13"/>
      <c r="CM58" s="13"/>
      <c r="CN58" s="13"/>
      <c r="CO58" s="13"/>
      <c r="CP58" s="13"/>
      <c r="CQ58" s="13"/>
      <c r="CR58" s="13"/>
      <c r="CS58" s="13"/>
      <c r="CT58" s="13"/>
      <c r="CU58" s="13"/>
      <c r="CV58" s="13"/>
      <c r="CW58" s="13"/>
      <c r="CX58" s="13"/>
    </row>
    <row r="59" spans="1:102" ht="14.5">
      <c r="A59" s="13"/>
      <c r="B59" s="15" t="s">
        <v>1145</v>
      </c>
      <c r="C59" s="127" t="s">
        <v>27</v>
      </c>
      <c r="D59" s="5" t="s">
        <v>27</v>
      </c>
      <c r="E59" s="5" t="s">
        <v>27</v>
      </c>
      <c r="F59" s="5" t="s">
        <v>27</v>
      </c>
      <c r="G59" s="5" t="s">
        <v>27</v>
      </c>
      <c r="H59" s="5" t="s">
        <v>27</v>
      </c>
      <c r="I59" s="35"/>
      <c r="J59" s="5"/>
      <c r="K59" s="5"/>
      <c r="L59" s="35"/>
      <c r="M59" s="127"/>
      <c r="N59" s="5" t="s">
        <v>27</v>
      </c>
      <c r="O59" s="5" t="s">
        <v>27</v>
      </c>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c r="AT59" s="13"/>
      <c r="AU59" s="13"/>
      <c r="AV59" s="13"/>
      <c r="AW59" s="13"/>
      <c r="AX59" s="13"/>
      <c r="AY59" s="13"/>
      <c r="AZ59" s="13"/>
      <c r="BA59" s="13"/>
      <c r="BB59" s="13"/>
      <c r="BC59" s="13"/>
      <c r="BD59" s="13"/>
      <c r="BE59" s="13"/>
      <c r="BF59" s="13"/>
      <c r="BG59" s="13"/>
      <c r="BH59" s="13"/>
      <c r="BI59" s="13"/>
      <c r="BJ59" s="13"/>
      <c r="BK59" s="13"/>
      <c r="BL59" s="13"/>
      <c r="BM59" s="13"/>
      <c r="BN59" s="13"/>
      <c r="BO59" s="13"/>
      <c r="BP59" s="13"/>
      <c r="BQ59" s="13"/>
      <c r="BR59" s="13"/>
      <c r="BS59" s="13"/>
      <c r="BT59" s="13"/>
      <c r="BU59" s="13"/>
      <c r="BV59" s="13"/>
      <c r="BW59" s="13"/>
      <c r="BX59" s="13"/>
      <c r="BY59" s="13"/>
      <c r="BZ59" s="13"/>
      <c r="CA59" s="13"/>
      <c r="CB59" s="13"/>
      <c r="CC59" s="13"/>
      <c r="CD59" s="13"/>
      <c r="CE59" s="13"/>
      <c r="CF59" s="13"/>
      <c r="CG59" s="13"/>
      <c r="CH59" s="13"/>
      <c r="CI59" s="13"/>
      <c r="CJ59" s="13"/>
      <c r="CK59" s="13"/>
      <c r="CL59" s="13"/>
      <c r="CM59" s="13"/>
      <c r="CN59" s="13"/>
      <c r="CO59" s="13"/>
      <c r="CP59" s="13"/>
      <c r="CQ59" s="13"/>
      <c r="CR59" s="13"/>
      <c r="CS59" s="13"/>
      <c r="CT59" s="13"/>
      <c r="CU59" s="13"/>
      <c r="CV59" s="13"/>
      <c r="CW59" s="13"/>
      <c r="CX59" s="13"/>
    </row>
    <row r="60" spans="1:102" ht="14.5">
      <c r="A60" s="13"/>
      <c r="B60" s="17" t="s">
        <v>135</v>
      </c>
      <c r="C60" s="127">
        <f t="shared" ref="C60:C62" si="10">SUM(D60:E60,F60:H60)</f>
        <v>22401</v>
      </c>
      <c r="D60" s="5">
        <v>5490</v>
      </c>
      <c r="E60" s="5">
        <v>1356</v>
      </c>
      <c r="F60" s="5">
        <v>5109</v>
      </c>
      <c r="G60" s="5">
        <v>10143</v>
      </c>
      <c r="H60" s="5">
        <v>303</v>
      </c>
      <c r="I60" s="35"/>
      <c r="J60" s="21">
        <v>1065</v>
      </c>
      <c r="K60" s="182">
        <v>357</v>
      </c>
      <c r="L60" s="35"/>
      <c r="M60" s="127">
        <f t="shared" ref="M60:M62" si="11">SUM(N60:O60)</f>
        <v>4038</v>
      </c>
      <c r="N60" s="5">
        <v>2799</v>
      </c>
      <c r="O60" s="5">
        <v>1239</v>
      </c>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c r="BJ60" s="13"/>
      <c r="BK60" s="13"/>
      <c r="BL60" s="13"/>
      <c r="BM60" s="13"/>
      <c r="BN60" s="13"/>
      <c r="BO60" s="13"/>
      <c r="BP60" s="13"/>
      <c r="BQ60" s="13"/>
      <c r="BR60" s="13"/>
      <c r="BS60" s="13"/>
      <c r="BT60" s="13"/>
      <c r="BU60" s="13"/>
      <c r="BV60" s="13"/>
      <c r="BW60" s="13"/>
      <c r="BX60" s="13"/>
      <c r="BY60" s="13"/>
      <c r="BZ60" s="13"/>
      <c r="CA60" s="13"/>
      <c r="CB60" s="13"/>
      <c r="CC60" s="13"/>
      <c r="CD60" s="13"/>
      <c r="CE60" s="13"/>
      <c r="CF60" s="13"/>
      <c r="CG60" s="13"/>
      <c r="CH60" s="13"/>
      <c r="CI60" s="13"/>
      <c r="CJ60" s="13"/>
      <c r="CK60" s="13"/>
      <c r="CL60" s="13"/>
      <c r="CM60" s="13"/>
      <c r="CN60" s="13"/>
      <c r="CO60" s="13"/>
      <c r="CP60" s="13"/>
      <c r="CQ60" s="13"/>
      <c r="CR60" s="13"/>
      <c r="CS60" s="13"/>
      <c r="CT60" s="13"/>
      <c r="CU60" s="13"/>
      <c r="CV60" s="13"/>
      <c r="CW60" s="13"/>
      <c r="CX60" s="13"/>
    </row>
    <row r="61" spans="1:102" ht="14.5">
      <c r="A61" s="13"/>
      <c r="B61" s="17" t="s">
        <v>136</v>
      </c>
      <c r="C61" s="127">
        <f t="shared" si="10"/>
        <v>6231</v>
      </c>
      <c r="D61" s="5">
        <v>1713</v>
      </c>
      <c r="E61" s="5">
        <v>363</v>
      </c>
      <c r="F61" s="5">
        <v>1455</v>
      </c>
      <c r="G61" s="5">
        <v>2541</v>
      </c>
      <c r="H61" s="5">
        <v>159</v>
      </c>
      <c r="I61" s="35"/>
      <c r="J61" s="21">
        <v>567</v>
      </c>
      <c r="K61" s="182">
        <v>153</v>
      </c>
      <c r="L61" s="35"/>
      <c r="M61" s="127">
        <f t="shared" si="11"/>
        <v>3078</v>
      </c>
      <c r="N61" s="5">
        <v>1737</v>
      </c>
      <c r="O61" s="5">
        <v>1341</v>
      </c>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3"/>
      <c r="BB61" s="13"/>
      <c r="BC61" s="13"/>
      <c r="BD61" s="13"/>
      <c r="BE61" s="13"/>
      <c r="BF61" s="13"/>
      <c r="BG61" s="13"/>
      <c r="BH61" s="13"/>
      <c r="BI61" s="13"/>
      <c r="BJ61" s="13"/>
      <c r="BK61" s="13"/>
      <c r="BL61" s="13"/>
      <c r="BM61" s="13"/>
      <c r="BN61" s="13"/>
      <c r="BO61" s="13"/>
      <c r="BP61" s="13"/>
      <c r="BQ61" s="13"/>
      <c r="BR61" s="13"/>
      <c r="BS61" s="13"/>
      <c r="BT61" s="13"/>
      <c r="BU61" s="13"/>
      <c r="BV61" s="13"/>
      <c r="BW61" s="13"/>
      <c r="BX61" s="13"/>
      <c r="BY61" s="13"/>
      <c r="BZ61" s="13"/>
      <c r="CA61" s="13"/>
      <c r="CB61" s="13"/>
      <c r="CC61" s="13"/>
      <c r="CD61" s="13"/>
      <c r="CE61" s="13"/>
      <c r="CF61" s="13"/>
      <c r="CG61" s="13"/>
      <c r="CH61" s="13"/>
      <c r="CI61" s="13"/>
      <c r="CJ61" s="13"/>
      <c r="CK61" s="13"/>
      <c r="CL61" s="13"/>
      <c r="CM61" s="13"/>
      <c r="CN61" s="13"/>
      <c r="CO61" s="13"/>
      <c r="CP61" s="13"/>
      <c r="CQ61" s="13"/>
      <c r="CR61" s="13"/>
      <c r="CS61" s="13"/>
      <c r="CT61" s="13"/>
      <c r="CU61" s="13"/>
      <c r="CV61" s="13"/>
      <c r="CW61" s="13"/>
      <c r="CX61" s="13"/>
    </row>
    <row r="62" spans="1:102" ht="14.5">
      <c r="A62" s="13"/>
      <c r="B62" s="17" t="s">
        <v>137</v>
      </c>
      <c r="C62" s="127">
        <f t="shared" si="10"/>
        <v>1248</v>
      </c>
      <c r="D62" s="5">
        <v>495</v>
      </c>
      <c r="E62" s="5">
        <v>228</v>
      </c>
      <c r="F62" s="5">
        <v>42</v>
      </c>
      <c r="G62" s="5">
        <v>24</v>
      </c>
      <c r="H62" s="5">
        <v>459</v>
      </c>
      <c r="I62" s="35"/>
      <c r="J62" s="21">
        <v>171</v>
      </c>
      <c r="K62" s="182">
        <v>84</v>
      </c>
      <c r="L62" s="35"/>
      <c r="M62" s="127">
        <f t="shared" si="11"/>
        <v>1113</v>
      </c>
      <c r="N62" s="5">
        <v>384</v>
      </c>
      <c r="O62" s="5">
        <v>729</v>
      </c>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c r="AT62" s="13"/>
      <c r="AU62" s="13"/>
      <c r="AV62" s="13"/>
      <c r="AW62" s="13"/>
      <c r="AX62" s="13"/>
      <c r="AY62" s="13"/>
      <c r="AZ62" s="13"/>
      <c r="BA62" s="13"/>
      <c r="BB62" s="13"/>
      <c r="BC62" s="13"/>
      <c r="BD62" s="13"/>
      <c r="BE62" s="13"/>
      <c r="BF62" s="13"/>
      <c r="BG62" s="13"/>
      <c r="BH62" s="13"/>
      <c r="BI62" s="13"/>
      <c r="BJ62" s="13"/>
      <c r="BK62" s="13"/>
      <c r="BL62" s="13"/>
      <c r="BM62" s="13"/>
      <c r="BN62" s="13"/>
      <c r="BO62" s="13"/>
      <c r="BP62" s="13"/>
      <c r="BQ62" s="13"/>
      <c r="BR62" s="13"/>
      <c r="BS62" s="13"/>
      <c r="BT62" s="13"/>
      <c r="BU62" s="13"/>
      <c r="BV62" s="13"/>
      <c r="BW62" s="13"/>
      <c r="BX62" s="13"/>
      <c r="BY62" s="13"/>
      <c r="BZ62" s="13"/>
      <c r="CA62" s="13"/>
      <c r="CB62" s="13"/>
      <c r="CC62" s="13"/>
      <c r="CD62" s="13"/>
      <c r="CE62" s="13"/>
      <c r="CF62" s="13"/>
      <c r="CG62" s="13"/>
      <c r="CH62" s="13"/>
      <c r="CI62" s="13"/>
      <c r="CJ62" s="13"/>
      <c r="CK62" s="13"/>
      <c r="CL62" s="13"/>
      <c r="CM62" s="13"/>
      <c r="CN62" s="13"/>
      <c r="CO62" s="13"/>
      <c r="CP62" s="13"/>
      <c r="CQ62" s="13"/>
      <c r="CR62" s="13"/>
      <c r="CS62" s="13"/>
      <c r="CT62" s="13"/>
      <c r="CU62" s="13"/>
      <c r="CV62" s="13"/>
      <c r="CW62" s="13"/>
      <c r="CX62" s="13"/>
    </row>
    <row r="63" spans="1:102" ht="14.5">
      <c r="A63" s="13"/>
      <c r="B63" s="15"/>
      <c r="C63" s="129"/>
      <c r="D63" s="99"/>
      <c r="E63" s="99"/>
      <c r="F63" s="99"/>
      <c r="G63" s="99"/>
      <c r="H63" s="99"/>
      <c r="I63" s="35"/>
      <c r="J63" s="99"/>
      <c r="K63" s="99"/>
      <c r="L63" s="99"/>
      <c r="M63" s="129"/>
      <c r="N63" s="99"/>
      <c r="O63" s="99"/>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13"/>
      <c r="CK63" s="13"/>
      <c r="CL63" s="13"/>
      <c r="CM63" s="13"/>
      <c r="CN63" s="13"/>
      <c r="CO63" s="13"/>
      <c r="CP63" s="13"/>
      <c r="CQ63" s="13"/>
      <c r="CR63" s="13"/>
      <c r="CS63" s="13"/>
      <c r="CT63" s="13"/>
      <c r="CU63" s="13"/>
      <c r="CV63" s="13"/>
      <c r="CW63" s="13"/>
      <c r="CX63" s="13"/>
    </row>
    <row r="64" spans="1:102" ht="14.5">
      <c r="A64" s="13"/>
      <c r="B64" s="15" t="s">
        <v>1146</v>
      </c>
      <c r="C64" s="129"/>
      <c r="D64" s="5" t="s">
        <v>27</v>
      </c>
      <c r="E64" s="99"/>
      <c r="F64" s="5" t="s">
        <v>27</v>
      </c>
      <c r="G64" s="5" t="s">
        <v>27</v>
      </c>
      <c r="H64" s="5" t="s">
        <v>27</v>
      </c>
      <c r="I64" s="35"/>
      <c r="J64" s="5"/>
      <c r="K64" s="5"/>
      <c r="L64" s="35"/>
      <c r="M64" s="127"/>
      <c r="N64" s="5" t="s">
        <v>27</v>
      </c>
      <c r="O64" s="5" t="s">
        <v>27</v>
      </c>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c r="BJ64" s="13"/>
      <c r="BK64" s="13"/>
      <c r="BL64" s="13"/>
      <c r="BM64" s="13"/>
      <c r="BN64" s="13"/>
      <c r="BO64" s="13"/>
      <c r="BP64" s="13"/>
      <c r="BQ64" s="13"/>
      <c r="BR64" s="13"/>
      <c r="BS64" s="13"/>
      <c r="BT64" s="13"/>
      <c r="BU64" s="13"/>
      <c r="BV64" s="13"/>
      <c r="BW64" s="13"/>
      <c r="BX64" s="13"/>
      <c r="BY64" s="13"/>
      <c r="BZ64" s="13"/>
      <c r="CA64" s="13"/>
      <c r="CB64" s="13"/>
      <c r="CC64" s="13"/>
      <c r="CD64" s="13"/>
      <c r="CE64" s="13"/>
      <c r="CF64" s="13"/>
      <c r="CG64" s="13"/>
      <c r="CH64" s="13"/>
      <c r="CI64" s="13"/>
      <c r="CJ64" s="13"/>
      <c r="CK64" s="13"/>
      <c r="CL64" s="13"/>
      <c r="CM64" s="13"/>
      <c r="CN64" s="13"/>
      <c r="CO64" s="13"/>
      <c r="CP64" s="13"/>
      <c r="CQ64" s="13"/>
      <c r="CR64" s="13"/>
      <c r="CS64" s="13"/>
      <c r="CT64" s="13"/>
      <c r="CU64" s="13"/>
      <c r="CV64" s="13"/>
      <c r="CW64" s="13"/>
      <c r="CX64" s="13"/>
    </row>
    <row r="65" spans="1:102" ht="14.5">
      <c r="A65" s="13"/>
      <c r="B65" s="17" t="s">
        <v>168</v>
      </c>
      <c r="C65" s="127">
        <f t="shared" ref="C65:C69" si="12">SUM(D65:E65,F65:H65)</f>
        <v>19338</v>
      </c>
      <c r="D65" s="5">
        <v>5598</v>
      </c>
      <c r="E65" s="5">
        <v>1458</v>
      </c>
      <c r="F65" s="5">
        <v>3909</v>
      </c>
      <c r="G65" s="5">
        <v>7938</v>
      </c>
      <c r="H65" s="5">
        <v>435</v>
      </c>
      <c r="I65" s="35"/>
      <c r="J65" s="21">
        <v>1149</v>
      </c>
      <c r="K65" s="182">
        <v>339</v>
      </c>
      <c r="L65" s="35"/>
      <c r="M65" s="127">
        <f t="shared" ref="M65:M69" si="13">SUM(N65:O65)</f>
        <v>3045</v>
      </c>
      <c r="N65" s="5">
        <v>2286</v>
      </c>
      <c r="O65" s="5">
        <v>759</v>
      </c>
      <c r="P65" s="13"/>
      <c r="Q65" s="13"/>
      <c r="R65" s="13"/>
      <c r="S65" s="13"/>
      <c r="T65" s="13"/>
      <c r="U65" s="13"/>
      <c r="V65" s="13"/>
      <c r="W65" s="13"/>
      <c r="X65" s="13"/>
      <c r="Y65" s="13"/>
      <c r="Z65" s="13"/>
      <c r="AA65" s="13"/>
      <c r="AB65" s="13"/>
      <c r="AC65" s="13"/>
      <c r="AD65" s="13"/>
      <c r="AE65" s="13"/>
      <c r="AF65" s="13"/>
      <c r="AG65" s="13"/>
      <c r="AH65" s="13"/>
      <c r="AI65" s="13"/>
      <c r="AJ65" s="13"/>
      <c r="AK65" s="13"/>
      <c r="AL65" s="13"/>
      <c r="AM65" s="13"/>
      <c r="AN65" s="13"/>
      <c r="AO65" s="13"/>
      <c r="AP65" s="13"/>
      <c r="AQ65" s="13"/>
      <c r="AR65" s="13"/>
      <c r="AS65" s="13"/>
      <c r="AT65" s="13"/>
      <c r="AU65" s="13"/>
      <c r="AV65" s="13"/>
      <c r="AW65" s="13"/>
      <c r="AX65" s="13"/>
      <c r="AY65" s="13"/>
      <c r="AZ65" s="13"/>
      <c r="BA65" s="13"/>
      <c r="BB65" s="13"/>
      <c r="BC65" s="13"/>
      <c r="BD65" s="13"/>
      <c r="BE65" s="13"/>
      <c r="BF65" s="13"/>
      <c r="BG65" s="13"/>
      <c r="BH65" s="13"/>
      <c r="BI65" s="13"/>
      <c r="BJ65" s="13"/>
      <c r="BK65" s="13"/>
      <c r="BL65" s="13"/>
      <c r="BM65" s="13"/>
      <c r="BN65" s="13"/>
      <c r="BO65" s="13"/>
      <c r="BP65" s="13"/>
      <c r="BQ65" s="13"/>
      <c r="BR65" s="13"/>
      <c r="BS65" s="13"/>
      <c r="BT65" s="13"/>
      <c r="BU65" s="13"/>
      <c r="BV65" s="13"/>
      <c r="BW65" s="13"/>
      <c r="BX65" s="13"/>
      <c r="BY65" s="13"/>
      <c r="BZ65" s="13"/>
      <c r="CA65" s="13"/>
      <c r="CB65" s="13"/>
      <c r="CC65" s="13"/>
      <c r="CD65" s="13"/>
      <c r="CE65" s="13"/>
      <c r="CF65" s="13"/>
      <c r="CG65" s="13"/>
      <c r="CH65" s="13"/>
      <c r="CI65" s="13"/>
      <c r="CJ65" s="13"/>
      <c r="CK65" s="13"/>
      <c r="CL65" s="13"/>
      <c r="CM65" s="13"/>
      <c r="CN65" s="13"/>
      <c r="CO65" s="13"/>
      <c r="CP65" s="13"/>
      <c r="CQ65" s="13"/>
      <c r="CR65" s="13"/>
      <c r="CS65" s="13"/>
      <c r="CT65" s="13"/>
      <c r="CU65" s="13"/>
      <c r="CV65" s="13"/>
      <c r="CW65" s="13"/>
      <c r="CX65" s="13"/>
    </row>
    <row r="66" spans="1:102" ht="14.5">
      <c r="A66" s="13"/>
      <c r="B66" s="17" t="s">
        <v>169</v>
      </c>
      <c r="C66" s="127">
        <f t="shared" si="12"/>
        <v>3561</v>
      </c>
      <c r="D66" s="5">
        <v>930</v>
      </c>
      <c r="E66" s="5">
        <v>195</v>
      </c>
      <c r="F66" s="5">
        <v>915</v>
      </c>
      <c r="G66" s="5">
        <v>1401</v>
      </c>
      <c r="H66" s="5">
        <v>120</v>
      </c>
      <c r="I66" s="35"/>
      <c r="J66" s="21">
        <v>252</v>
      </c>
      <c r="K66" s="182">
        <v>96</v>
      </c>
      <c r="L66" s="35"/>
      <c r="M66" s="127">
        <f t="shared" si="13"/>
        <v>2040</v>
      </c>
      <c r="N66" s="5">
        <v>1212</v>
      </c>
      <c r="O66" s="5">
        <v>828</v>
      </c>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3"/>
      <c r="AT66" s="13"/>
      <c r="AU66" s="13"/>
      <c r="AV66" s="13"/>
      <c r="AW66" s="13"/>
      <c r="AX66" s="13"/>
      <c r="AY66" s="13"/>
      <c r="AZ66" s="13"/>
      <c r="BA66" s="13"/>
      <c r="BB66" s="13"/>
      <c r="BC66" s="13"/>
      <c r="BD66" s="13"/>
      <c r="BE66" s="13"/>
      <c r="BF66" s="13"/>
      <c r="BG66" s="13"/>
      <c r="BH66" s="13"/>
      <c r="BI66" s="13"/>
      <c r="BJ66" s="13"/>
      <c r="BK66" s="13"/>
      <c r="BL66" s="13"/>
      <c r="BM66" s="13"/>
      <c r="BN66" s="13"/>
      <c r="BO66" s="13"/>
      <c r="BP66" s="13"/>
      <c r="BQ66" s="13"/>
      <c r="BR66" s="13"/>
      <c r="BS66" s="13"/>
      <c r="BT66" s="13"/>
      <c r="BU66" s="13"/>
      <c r="BV66" s="13"/>
      <c r="BW66" s="13"/>
      <c r="BX66" s="13"/>
      <c r="BY66" s="13"/>
      <c r="BZ66" s="13"/>
      <c r="CA66" s="13"/>
      <c r="CB66" s="13"/>
      <c r="CC66" s="13"/>
      <c r="CD66" s="13"/>
      <c r="CE66" s="13"/>
      <c r="CF66" s="13"/>
      <c r="CG66" s="13"/>
      <c r="CH66" s="13"/>
      <c r="CI66" s="13"/>
      <c r="CJ66" s="13"/>
      <c r="CK66" s="13"/>
      <c r="CL66" s="13"/>
      <c r="CM66" s="13"/>
      <c r="CN66" s="13"/>
      <c r="CO66" s="13"/>
      <c r="CP66" s="13"/>
      <c r="CQ66" s="13"/>
      <c r="CR66" s="13"/>
      <c r="CS66" s="13"/>
      <c r="CT66" s="13"/>
      <c r="CU66" s="13"/>
      <c r="CV66" s="13"/>
      <c r="CW66" s="13"/>
      <c r="CX66" s="13"/>
    </row>
    <row r="67" spans="1:102" ht="14.5">
      <c r="A67" s="13"/>
      <c r="B67" s="17" t="s">
        <v>170</v>
      </c>
      <c r="C67" s="127">
        <f t="shared" si="12"/>
        <v>639</v>
      </c>
      <c r="D67" s="5">
        <v>153</v>
      </c>
      <c r="E67" s="5">
        <v>84</v>
      </c>
      <c r="F67" s="5">
        <v>87</v>
      </c>
      <c r="G67" s="5">
        <v>297</v>
      </c>
      <c r="H67" s="5">
        <v>18</v>
      </c>
      <c r="I67" s="35"/>
      <c r="J67" s="21">
        <v>54</v>
      </c>
      <c r="K67" s="182">
        <v>15</v>
      </c>
      <c r="L67" s="35"/>
      <c r="M67" s="127">
        <f t="shared" si="13"/>
        <v>375</v>
      </c>
      <c r="N67" s="5">
        <v>147</v>
      </c>
      <c r="O67" s="5">
        <v>228</v>
      </c>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13"/>
      <c r="AW67" s="13"/>
      <c r="AX67" s="13"/>
      <c r="AY67" s="13"/>
      <c r="AZ67" s="13"/>
      <c r="BA67" s="13"/>
      <c r="BB67" s="13"/>
      <c r="BC67" s="13"/>
      <c r="BD67" s="13"/>
      <c r="BE67" s="13"/>
      <c r="BF67" s="13"/>
      <c r="BG67" s="13"/>
      <c r="BH67" s="13"/>
      <c r="BI67" s="13"/>
      <c r="BJ67" s="13"/>
      <c r="BK67" s="13"/>
      <c r="BL67" s="13"/>
      <c r="BM67" s="13"/>
      <c r="BN67" s="13"/>
      <c r="BO67" s="13"/>
      <c r="BP67" s="13"/>
      <c r="BQ67" s="13"/>
      <c r="BR67" s="13"/>
      <c r="BS67" s="13"/>
      <c r="BT67" s="13"/>
      <c r="BU67" s="13"/>
      <c r="BV67" s="13"/>
      <c r="BW67" s="13"/>
      <c r="BX67" s="13"/>
      <c r="BY67" s="13"/>
      <c r="BZ67" s="13"/>
      <c r="CA67" s="13"/>
      <c r="CB67" s="13"/>
      <c r="CC67" s="13"/>
      <c r="CD67" s="13"/>
      <c r="CE67" s="13"/>
      <c r="CF67" s="13"/>
      <c r="CG67" s="13"/>
      <c r="CH67" s="13"/>
      <c r="CI67" s="13"/>
      <c r="CJ67" s="13"/>
      <c r="CK67" s="13"/>
      <c r="CL67" s="13"/>
      <c r="CM67" s="13"/>
      <c r="CN67" s="13"/>
      <c r="CO67" s="13"/>
      <c r="CP67" s="13"/>
      <c r="CQ67" s="13"/>
      <c r="CR67" s="13"/>
      <c r="CS67" s="13"/>
      <c r="CT67" s="13"/>
      <c r="CU67" s="13"/>
      <c r="CV67" s="13"/>
      <c r="CW67" s="13"/>
      <c r="CX67" s="13"/>
    </row>
    <row r="68" spans="1:102" ht="14.5">
      <c r="A68" s="13"/>
      <c r="B68" s="17" t="s">
        <v>171</v>
      </c>
      <c r="C68" s="127">
        <f t="shared" si="12"/>
        <v>6057</v>
      </c>
      <c r="D68" s="5">
        <v>813</v>
      </c>
      <c r="E68" s="5">
        <v>132</v>
      </c>
      <c r="F68" s="5">
        <v>1695</v>
      </c>
      <c r="G68" s="5">
        <v>3072</v>
      </c>
      <c r="H68" s="5">
        <v>345</v>
      </c>
      <c r="I68" s="35"/>
      <c r="J68" s="21">
        <v>327</v>
      </c>
      <c r="K68" s="182">
        <v>117</v>
      </c>
      <c r="L68" s="35"/>
      <c r="M68" s="127">
        <f t="shared" si="13"/>
        <v>2604</v>
      </c>
      <c r="N68" s="5">
        <v>1221</v>
      </c>
      <c r="O68" s="5">
        <v>1383</v>
      </c>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c r="AT68" s="13"/>
      <c r="AU68" s="13"/>
      <c r="AV68" s="13"/>
      <c r="AW68" s="13"/>
      <c r="AX68" s="13"/>
      <c r="AY68" s="13"/>
      <c r="AZ68" s="13"/>
      <c r="BA68" s="13"/>
      <c r="BB68" s="13"/>
      <c r="BC68" s="13"/>
      <c r="BD68" s="13"/>
      <c r="BE68" s="13"/>
      <c r="BF68" s="13"/>
      <c r="BG68" s="13"/>
      <c r="BH68" s="13"/>
      <c r="BI68" s="13"/>
      <c r="BJ68" s="13"/>
      <c r="BK68" s="13"/>
      <c r="BL68" s="13"/>
      <c r="BM68" s="13"/>
      <c r="BN68" s="13"/>
      <c r="BO68" s="13"/>
      <c r="BP68" s="13"/>
      <c r="BQ68" s="13"/>
      <c r="BR68" s="13"/>
      <c r="BS68" s="13"/>
      <c r="BT68" s="13"/>
      <c r="BU68" s="13"/>
      <c r="BV68" s="13"/>
      <c r="BW68" s="13"/>
      <c r="BX68" s="13"/>
      <c r="BY68" s="13"/>
      <c r="BZ68" s="13"/>
      <c r="CA68" s="13"/>
      <c r="CB68" s="13"/>
      <c r="CC68" s="13"/>
      <c r="CD68" s="13"/>
      <c r="CE68" s="13"/>
      <c r="CF68" s="13"/>
      <c r="CG68" s="13"/>
      <c r="CH68" s="13"/>
      <c r="CI68" s="13"/>
      <c r="CJ68" s="13"/>
      <c r="CK68" s="13"/>
      <c r="CL68" s="13"/>
      <c r="CM68" s="13"/>
      <c r="CN68" s="13"/>
      <c r="CO68" s="13"/>
      <c r="CP68" s="13"/>
      <c r="CQ68" s="13"/>
      <c r="CR68" s="13"/>
      <c r="CS68" s="13"/>
      <c r="CT68" s="13"/>
      <c r="CU68" s="13"/>
      <c r="CV68" s="13"/>
      <c r="CW68" s="13"/>
      <c r="CX68" s="13"/>
    </row>
    <row r="69" spans="1:102" ht="14.5">
      <c r="A69" s="13"/>
      <c r="B69" s="17" t="s">
        <v>172</v>
      </c>
      <c r="C69" s="127">
        <f t="shared" si="12"/>
        <v>285</v>
      </c>
      <c r="D69" s="5">
        <v>204</v>
      </c>
      <c r="E69" s="5">
        <v>81</v>
      </c>
      <c r="F69" s="5">
        <v>0</v>
      </c>
      <c r="G69" s="5">
        <v>0</v>
      </c>
      <c r="H69" s="5">
        <v>0</v>
      </c>
      <c r="I69" s="35"/>
      <c r="J69" s="21">
        <v>24</v>
      </c>
      <c r="K69" s="182">
        <v>24</v>
      </c>
      <c r="L69" s="35"/>
      <c r="M69" s="127">
        <f t="shared" si="13"/>
        <v>162</v>
      </c>
      <c r="N69" s="5">
        <v>54</v>
      </c>
      <c r="O69" s="5">
        <v>108</v>
      </c>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c r="AT69" s="13"/>
      <c r="AU69" s="13"/>
      <c r="AV69" s="13"/>
      <c r="AW69" s="13"/>
      <c r="AX69" s="13"/>
      <c r="AY69" s="13"/>
      <c r="AZ69" s="13"/>
      <c r="BA69" s="13"/>
      <c r="BB69" s="13"/>
      <c r="BC69" s="13"/>
      <c r="BD69" s="13"/>
      <c r="BE69" s="13"/>
      <c r="BF69" s="13"/>
      <c r="BG69" s="13"/>
      <c r="BH69" s="13"/>
      <c r="BI69" s="13"/>
      <c r="BJ69" s="13"/>
      <c r="BK69" s="13"/>
      <c r="BL69" s="13"/>
      <c r="BM69" s="13"/>
      <c r="BN69" s="13"/>
      <c r="BO69" s="13"/>
      <c r="BP69" s="13"/>
      <c r="BQ69" s="13"/>
      <c r="BR69" s="13"/>
      <c r="BS69" s="13"/>
      <c r="BT69" s="13"/>
      <c r="BU69" s="13"/>
      <c r="BV69" s="13"/>
      <c r="BW69" s="13"/>
      <c r="BX69" s="13"/>
      <c r="BY69" s="13"/>
      <c r="BZ69" s="13"/>
      <c r="CA69" s="13"/>
      <c r="CB69" s="13"/>
      <c r="CC69" s="13"/>
      <c r="CD69" s="13"/>
      <c r="CE69" s="13"/>
      <c r="CF69" s="13"/>
      <c r="CG69" s="13"/>
      <c r="CH69" s="13"/>
      <c r="CI69" s="13"/>
      <c r="CJ69" s="13"/>
      <c r="CK69" s="13"/>
      <c r="CL69" s="13"/>
      <c r="CM69" s="13"/>
      <c r="CN69" s="13"/>
      <c r="CO69" s="13"/>
      <c r="CP69" s="13"/>
      <c r="CQ69" s="13"/>
      <c r="CR69" s="13"/>
      <c r="CS69" s="13"/>
      <c r="CT69" s="13"/>
      <c r="CU69" s="13"/>
      <c r="CV69" s="13"/>
      <c r="CW69" s="13"/>
      <c r="CX69" s="13"/>
    </row>
    <row r="70" spans="1:102" ht="14.5">
      <c r="A70" s="13"/>
      <c r="B70" s="36"/>
      <c r="C70" s="127"/>
      <c r="D70" s="5"/>
      <c r="E70" s="5"/>
      <c r="F70" s="5"/>
      <c r="G70" s="5"/>
      <c r="H70" s="5"/>
      <c r="I70" s="35"/>
      <c r="J70" s="99"/>
      <c r="K70" s="5"/>
      <c r="L70" s="35"/>
      <c r="M70" s="127"/>
      <c r="N70" s="5"/>
      <c r="O70" s="5"/>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3"/>
      <c r="AY70" s="13"/>
      <c r="AZ70" s="13"/>
      <c r="BA70" s="13"/>
      <c r="BB70" s="13"/>
      <c r="BC70" s="13"/>
      <c r="BD70" s="13"/>
      <c r="BE70" s="13"/>
      <c r="BF70" s="13"/>
      <c r="BG70" s="13"/>
      <c r="BH70" s="13"/>
      <c r="BI70" s="13"/>
      <c r="BJ70" s="13"/>
      <c r="BK70" s="13"/>
      <c r="BL70" s="13"/>
      <c r="BM70" s="13"/>
      <c r="BN70" s="13"/>
      <c r="BO70" s="13"/>
      <c r="BP70" s="13"/>
      <c r="BQ70" s="13"/>
      <c r="BR70" s="13"/>
      <c r="BS70" s="13"/>
      <c r="BT70" s="13"/>
      <c r="BU70" s="13"/>
      <c r="BV70" s="13"/>
      <c r="BW70" s="13"/>
      <c r="BX70" s="13"/>
      <c r="BY70" s="13"/>
      <c r="BZ70" s="13"/>
      <c r="CA70" s="13"/>
      <c r="CB70" s="13"/>
      <c r="CC70" s="13"/>
      <c r="CD70" s="13"/>
      <c r="CE70" s="13"/>
      <c r="CF70" s="13"/>
      <c r="CG70" s="13"/>
      <c r="CH70" s="13"/>
      <c r="CI70" s="13"/>
      <c r="CJ70" s="13"/>
      <c r="CK70" s="13"/>
      <c r="CL70" s="13"/>
      <c r="CM70" s="13"/>
      <c r="CN70" s="13"/>
      <c r="CO70" s="13"/>
      <c r="CP70" s="13"/>
      <c r="CQ70" s="13"/>
      <c r="CR70" s="13"/>
      <c r="CS70" s="13"/>
      <c r="CT70" s="13"/>
      <c r="CU70" s="13"/>
      <c r="CV70" s="13"/>
      <c r="CW70" s="13"/>
      <c r="CX70" s="13"/>
    </row>
    <row r="71" spans="1:102" ht="14.5">
      <c r="A71" s="13"/>
      <c r="B71" s="15" t="s">
        <v>982</v>
      </c>
      <c r="C71" s="127" t="s">
        <v>27</v>
      </c>
      <c r="D71" s="5" t="s">
        <v>27</v>
      </c>
      <c r="E71" s="99"/>
      <c r="F71" s="5" t="s">
        <v>27</v>
      </c>
      <c r="G71" s="5" t="s">
        <v>27</v>
      </c>
      <c r="H71" s="5" t="s">
        <v>27</v>
      </c>
      <c r="I71" s="35"/>
      <c r="J71" s="5"/>
      <c r="K71" s="5"/>
      <c r="L71" s="35"/>
      <c r="M71" s="127"/>
      <c r="N71" s="5" t="s">
        <v>27</v>
      </c>
      <c r="O71" s="5" t="s">
        <v>27</v>
      </c>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c r="AT71" s="13"/>
      <c r="AU71" s="13"/>
      <c r="AV71" s="13"/>
      <c r="AW71" s="13"/>
      <c r="AX71" s="13"/>
      <c r="AY71" s="13"/>
      <c r="AZ71" s="13"/>
      <c r="BA71" s="13"/>
      <c r="BB71" s="13"/>
      <c r="BC71" s="13"/>
      <c r="BD71" s="13"/>
      <c r="BE71" s="13"/>
      <c r="BF71" s="13"/>
      <c r="BG71" s="13"/>
      <c r="BH71" s="13"/>
      <c r="BI71" s="13"/>
      <c r="BJ71" s="13"/>
      <c r="BK71" s="13"/>
      <c r="BL71" s="13"/>
      <c r="BM71" s="13"/>
      <c r="BN71" s="13"/>
      <c r="BO71" s="13"/>
      <c r="BP71" s="13"/>
      <c r="BQ71" s="13"/>
      <c r="BR71" s="13"/>
      <c r="BS71" s="13"/>
      <c r="BT71" s="13"/>
      <c r="BU71" s="13"/>
      <c r="BV71" s="13"/>
      <c r="BW71" s="13"/>
      <c r="BX71" s="13"/>
      <c r="BY71" s="13"/>
      <c r="BZ71" s="13"/>
      <c r="CA71" s="13"/>
      <c r="CB71" s="13"/>
      <c r="CC71" s="13"/>
      <c r="CD71" s="13"/>
      <c r="CE71" s="13"/>
      <c r="CF71" s="13"/>
      <c r="CG71" s="13"/>
      <c r="CH71" s="13"/>
      <c r="CI71" s="13"/>
      <c r="CJ71" s="13"/>
      <c r="CK71" s="13"/>
      <c r="CL71" s="13"/>
      <c r="CM71" s="13"/>
      <c r="CN71" s="13"/>
      <c r="CO71" s="13"/>
      <c r="CP71" s="13"/>
      <c r="CQ71" s="13"/>
      <c r="CR71" s="13"/>
      <c r="CS71" s="13"/>
      <c r="CT71" s="13"/>
      <c r="CU71" s="13"/>
      <c r="CV71" s="13"/>
      <c r="CW71" s="13"/>
      <c r="CX71" s="13"/>
    </row>
    <row r="72" spans="1:102" ht="14.5">
      <c r="A72" s="13"/>
      <c r="B72" s="17" t="s">
        <v>1167</v>
      </c>
      <c r="C72" s="127">
        <f t="shared" ref="C72:C76" si="14">SUM(D72:E72,F72:H72)</f>
        <v>18810</v>
      </c>
      <c r="D72" s="5">
        <v>5592</v>
      </c>
      <c r="E72" s="5">
        <v>1551</v>
      </c>
      <c r="F72" s="5">
        <v>3531</v>
      </c>
      <c r="G72" s="5">
        <v>7704</v>
      </c>
      <c r="H72" s="5">
        <v>432</v>
      </c>
      <c r="I72" s="35"/>
      <c r="J72" s="21">
        <v>1188</v>
      </c>
      <c r="K72" s="182">
        <v>390</v>
      </c>
      <c r="L72" s="35"/>
      <c r="M72" s="127">
        <f t="shared" ref="M72:M76" si="15">SUM(N72:O72)</f>
        <v>4707</v>
      </c>
      <c r="N72" s="5">
        <v>3168</v>
      </c>
      <c r="O72" s="5">
        <v>1539</v>
      </c>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c r="AT72" s="13"/>
      <c r="AU72" s="13"/>
      <c r="AV72" s="13"/>
      <c r="AW72" s="13"/>
      <c r="AX72" s="13"/>
      <c r="AY72" s="13"/>
      <c r="AZ72" s="13"/>
      <c r="BA72" s="13"/>
      <c r="BB72" s="13"/>
      <c r="BC72" s="13"/>
      <c r="BD72" s="13"/>
      <c r="BE72" s="13"/>
      <c r="BF72" s="13"/>
      <c r="BG72" s="13"/>
      <c r="BH72" s="13"/>
      <c r="BI72" s="13"/>
      <c r="BJ72" s="13"/>
      <c r="BK72" s="13"/>
      <c r="BL72" s="13"/>
      <c r="BM72" s="13"/>
      <c r="BN72" s="13"/>
      <c r="BO72" s="13"/>
      <c r="BP72" s="13"/>
      <c r="BQ72" s="13"/>
      <c r="BR72" s="13"/>
      <c r="BS72" s="13"/>
      <c r="BT72" s="13"/>
      <c r="BU72" s="13"/>
      <c r="BV72" s="13"/>
      <c r="BW72" s="13"/>
      <c r="BX72" s="13"/>
      <c r="BY72" s="13"/>
      <c r="BZ72" s="13"/>
      <c r="CA72" s="13"/>
      <c r="CB72" s="13"/>
      <c r="CC72" s="13"/>
      <c r="CD72" s="13"/>
      <c r="CE72" s="13"/>
      <c r="CF72" s="13"/>
      <c r="CG72" s="13"/>
      <c r="CH72" s="13"/>
      <c r="CI72" s="13"/>
      <c r="CJ72" s="13"/>
      <c r="CK72" s="13"/>
      <c r="CL72" s="13"/>
      <c r="CM72" s="13"/>
      <c r="CN72" s="13"/>
      <c r="CO72" s="13"/>
      <c r="CP72" s="13"/>
      <c r="CQ72" s="13"/>
      <c r="CR72" s="13"/>
      <c r="CS72" s="13"/>
      <c r="CT72" s="13"/>
      <c r="CU72" s="13"/>
      <c r="CV72" s="13"/>
      <c r="CW72" s="13"/>
      <c r="CX72" s="13"/>
    </row>
    <row r="73" spans="1:102" ht="14.5">
      <c r="A73" s="13"/>
      <c r="B73" s="17" t="s">
        <v>173</v>
      </c>
      <c r="C73" s="127">
        <f t="shared" si="14"/>
        <v>1011</v>
      </c>
      <c r="D73" s="5">
        <v>192</v>
      </c>
      <c r="E73" s="5">
        <v>27</v>
      </c>
      <c r="F73" s="5">
        <v>411</v>
      </c>
      <c r="G73" s="5">
        <v>345</v>
      </c>
      <c r="H73" s="5">
        <v>36</v>
      </c>
      <c r="I73" s="35"/>
      <c r="J73" s="21">
        <v>36</v>
      </c>
      <c r="K73" s="182">
        <v>12</v>
      </c>
      <c r="L73" s="35"/>
      <c r="M73" s="127">
        <f t="shared" si="15"/>
        <v>54</v>
      </c>
      <c r="N73" s="5">
        <v>42</v>
      </c>
      <c r="O73" s="5">
        <v>12</v>
      </c>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c r="AT73" s="13"/>
      <c r="AU73" s="13"/>
      <c r="AV73" s="13"/>
      <c r="AW73" s="13"/>
      <c r="AX73" s="13"/>
      <c r="AY73" s="13"/>
      <c r="AZ73" s="13"/>
      <c r="BA73" s="13"/>
      <c r="BB73" s="13"/>
      <c r="BC73" s="13"/>
      <c r="BD73" s="13"/>
      <c r="BE73" s="13"/>
      <c r="BF73" s="13"/>
      <c r="BG73" s="13"/>
      <c r="BH73" s="13"/>
      <c r="BI73" s="13"/>
      <c r="BJ73" s="13"/>
      <c r="BK73" s="13"/>
      <c r="BL73" s="13"/>
      <c r="BM73" s="13"/>
      <c r="BN73" s="13"/>
      <c r="BO73" s="13"/>
      <c r="BP73" s="13"/>
      <c r="BQ73" s="13"/>
      <c r="BR73" s="13"/>
      <c r="BS73" s="13"/>
      <c r="BT73" s="13"/>
      <c r="BU73" s="13"/>
      <c r="BV73" s="13"/>
      <c r="BW73" s="13"/>
      <c r="BX73" s="13"/>
      <c r="BY73" s="13"/>
      <c r="BZ73" s="13"/>
      <c r="CA73" s="13"/>
      <c r="CB73" s="13"/>
      <c r="CC73" s="13"/>
      <c r="CD73" s="13"/>
      <c r="CE73" s="13"/>
      <c r="CF73" s="13"/>
      <c r="CG73" s="13"/>
      <c r="CH73" s="13"/>
      <c r="CI73" s="13"/>
      <c r="CJ73" s="13"/>
      <c r="CK73" s="13"/>
      <c r="CL73" s="13"/>
      <c r="CM73" s="13"/>
      <c r="CN73" s="13"/>
      <c r="CO73" s="13"/>
      <c r="CP73" s="13"/>
      <c r="CQ73" s="13"/>
      <c r="CR73" s="13"/>
      <c r="CS73" s="13"/>
      <c r="CT73" s="13"/>
      <c r="CU73" s="13"/>
      <c r="CV73" s="13"/>
      <c r="CW73" s="13"/>
      <c r="CX73" s="13"/>
    </row>
    <row r="74" spans="1:102" ht="14.5">
      <c r="A74" s="13"/>
      <c r="B74" s="17" t="s">
        <v>1168</v>
      </c>
      <c r="C74" s="127">
        <f t="shared" si="14"/>
        <v>2781</v>
      </c>
      <c r="D74" s="5">
        <v>690</v>
      </c>
      <c r="E74" s="5">
        <v>63</v>
      </c>
      <c r="F74" s="5">
        <v>810</v>
      </c>
      <c r="G74" s="5">
        <v>1158</v>
      </c>
      <c r="H74" s="5">
        <v>60</v>
      </c>
      <c r="I74" s="35"/>
      <c r="J74" s="21">
        <v>156</v>
      </c>
      <c r="K74" s="182">
        <v>30</v>
      </c>
      <c r="L74" s="35"/>
      <c r="M74" s="127">
        <f t="shared" si="15"/>
        <v>300</v>
      </c>
      <c r="N74" s="5">
        <v>267</v>
      </c>
      <c r="O74" s="5">
        <v>33</v>
      </c>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c r="BG74" s="13"/>
      <c r="BH74" s="13"/>
      <c r="BI74" s="13"/>
      <c r="BJ74" s="13"/>
      <c r="BK74" s="13"/>
      <c r="BL74" s="13"/>
      <c r="BM74" s="13"/>
      <c r="BN74" s="13"/>
      <c r="BO74" s="13"/>
      <c r="BP74" s="13"/>
      <c r="BQ74" s="13"/>
      <c r="BR74" s="13"/>
      <c r="BS74" s="13"/>
      <c r="BT74" s="13"/>
      <c r="BU74" s="13"/>
      <c r="BV74" s="13"/>
      <c r="BW74" s="13"/>
      <c r="BX74" s="13"/>
      <c r="BY74" s="13"/>
      <c r="BZ74" s="13"/>
      <c r="CA74" s="13"/>
      <c r="CB74" s="13"/>
      <c r="CC74" s="13"/>
      <c r="CD74" s="13"/>
      <c r="CE74" s="13"/>
      <c r="CF74" s="13"/>
      <c r="CG74" s="13"/>
      <c r="CH74" s="13"/>
      <c r="CI74" s="13"/>
      <c r="CJ74" s="13"/>
      <c r="CK74" s="13"/>
      <c r="CL74" s="13"/>
      <c r="CM74" s="13"/>
      <c r="CN74" s="13"/>
      <c r="CO74" s="13"/>
      <c r="CP74" s="13"/>
      <c r="CQ74" s="13"/>
      <c r="CR74" s="13"/>
      <c r="CS74" s="13"/>
      <c r="CT74" s="13"/>
      <c r="CU74" s="13"/>
      <c r="CV74" s="13"/>
      <c r="CW74" s="13"/>
      <c r="CX74" s="13"/>
    </row>
    <row r="75" spans="1:102" ht="14.5">
      <c r="A75" s="13"/>
      <c r="B75" s="17" t="s">
        <v>1169</v>
      </c>
      <c r="C75" s="127">
        <f t="shared" si="14"/>
        <v>282</v>
      </c>
      <c r="D75" s="5">
        <v>48</v>
      </c>
      <c r="E75" s="5">
        <v>6</v>
      </c>
      <c r="F75" s="5">
        <v>72</v>
      </c>
      <c r="G75" s="5">
        <v>132</v>
      </c>
      <c r="H75" s="5">
        <v>24</v>
      </c>
      <c r="I75" s="35"/>
      <c r="J75" s="21">
        <v>21</v>
      </c>
      <c r="K75" s="183" t="s">
        <v>32</v>
      </c>
      <c r="L75" s="35"/>
      <c r="M75" s="127">
        <f t="shared" si="15"/>
        <v>27</v>
      </c>
      <c r="N75" s="5">
        <v>18</v>
      </c>
      <c r="O75" s="5">
        <v>9</v>
      </c>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c r="BJ75" s="13"/>
      <c r="BK75" s="13"/>
      <c r="BL75" s="13"/>
      <c r="BM75" s="13"/>
      <c r="BN75" s="13"/>
      <c r="BO75" s="13"/>
      <c r="BP75" s="13"/>
      <c r="BQ75" s="13"/>
      <c r="BR75" s="13"/>
      <c r="BS75" s="13"/>
      <c r="BT75" s="13"/>
      <c r="BU75" s="13"/>
      <c r="BV75" s="13"/>
      <c r="BW75" s="13"/>
      <c r="BX75" s="13"/>
      <c r="BY75" s="13"/>
      <c r="BZ75" s="13"/>
      <c r="CA75" s="13"/>
      <c r="CB75" s="13"/>
      <c r="CC75" s="13"/>
      <c r="CD75" s="13"/>
      <c r="CE75" s="13"/>
      <c r="CF75" s="13"/>
      <c r="CG75" s="13"/>
      <c r="CH75" s="13"/>
      <c r="CI75" s="13"/>
      <c r="CJ75" s="13"/>
      <c r="CK75" s="13"/>
      <c r="CL75" s="13"/>
      <c r="CM75" s="13"/>
      <c r="CN75" s="13"/>
      <c r="CO75" s="13"/>
      <c r="CP75" s="13"/>
      <c r="CQ75" s="13"/>
      <c r="CR75" s="13"/>
      <c r="CS75" s="13"/>
      <c r="CT75" s="13"/>
      <c r="CU75" s="13"/>
      <c r="CV75" s="13"/>
      <c r="CW75" s="13"/>
      <c r="CX75" s="13"/>
    </row>
    <row r="76" spans="1:102" ht="14.5">
      <c r="A76" s="13"/>
      <c r="B76" s="17" t="s">
        <v>172</v>
      </c>
      <c r="C76" s="127">
        <f t="shared" si="14"/>
        <v>6978</v>
      </c>
      <c r="D76" s="5">
        <v>1170</v>
      </c>
      <c r="E76" s="5">
        <v>294</v>
      </c>
      <c r="F76" s="5">
        <v>1782</v>
      </c>
      <c r="G76" s="5">
        <v>3369</v>
      </c>
      <c r="H76" s="5">
        <v>363</v>
      </c>
      <c r="I76" s="35"/>
      <c r="J76" s="21">
        <v>405</v>
      </c>
      <c r="K76" s="182">
        <v>159</v>
      </c>
      <c r="L76" s="35"/>
      <c r="M76" s="127">
        <f t="shared" si="15"/>
        <v>3141</v>
      </c>
      <c r="N76" s="5">
        <v>1419</v>
      </c>
      <c r="O76" s="5">
        <v>1722</v>
      </c>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c r="AW76" s="13"/>
      <c r="AX76" s="13"/>
      <c r="AY76" s="13"/>
      <c r="AZ76" s="13"/>
      <c r="BA76" s="13"/>
      <c r="BB76" s="13"/>
      <c r="BC76" s="13"/>
      <c r="BD76" s="13"/>
      <c r="BE76" s="13"/>
      <c r="BF76" s="13"/>
      <c r="BG76" s="13"/>
      <c r="BH76" s="13"/>
      <c r="BI76" s="13"/>
      <c r="BJ76" s="13"/>
      <c r="BK76" s="13"/>
      <c r="BL76" s="13"/>
      <c r="BM76" s="13"/>
      <c r="BN76" s="13"/>
      <c r="BO76" s="13"/>
      <c r="BP76" s="13"/>
      <c r="BQ76" s="13"/>
      <c r="BR76" s="13"/>
      <c r="BS76" s="13"/>
      <c r="BT76" s="13"/>
      <c r="BU76" s="13"/>
      <c r="BV76" s="13"/>
      <c r="BW76" s="13"/>
      <c r="BX76" s="13"/>
      <c r="BY76" s="13"/>
      <c r="BZ76" s="13"/>
      <c r="CA76" s="13"/>
      <c r="CB76" s="13"/>
      <c r="CC76" s="13"/>
      <c r="CD76" s="13"/>
      <c r="CE76" s="13"/>
      <c r="CF76" s="13"/>
      <c r="CG76" s="13"/>
      <c r="CH76" s="13"/>
      <c r="CI76" s="13"/>
      <c r="CJ76" s="13"/>
      <c r="CK76" s="13"/>
      <c r="CL76" s="13"/>
      <c r="CM76" s="13"/>
      <c r="CN76" s="13"/>
      <c r="CO76" s="13"/>
      <c r="CP76" s="13"/>
      <c r="CQ76" s="13"/>
      <c r="CR76" s="13"/>
      <c r="CS76" s="13"/>
      <c r="CT76" s="13"/>
      <c r="CU76" s="13"/>
      <c r="CV76" s="13"/>
      <c r="CW76" s="13"/>
      <c r="CX76" s="13"/>
    </row>
    <row r="77" spans="1:102" ht="14.5">
      <c r="A77" s="227"/>
      <c r="B77" s="17"/>
      <c r="C77" s="127"/>
      <c r="D77" s="5"/>
      <c r="E77" s="5"/>
      <c r="F77" s="5"/>
      <c r="G77" s="5"/>
      <c r="H77" s="5"/>
      <c r="I77" s="35"/>
      <c r="J77" s="21"/>
      <c r="K77" s="182"/>
      <c r="L77" s="35"/>
      <c r="M77" s="127"/>
      <c r="N77" s="5"/>
      <c r="O77" s="5"/>
      <c r="P77" s="227"/>
      <c r="Q77" s="227"/>
      <c r="R77" s="227"/>
      <c r="S77" s="227"/>
      <c r="T77" s="227"/>
      <c r="U77" s="227"/>
      <c r="V77" s="227"/>
      <c r="W77" s="227"/>
      <c r="X77" s="227"/>
      <c r="Y77" s="227"/>
      <c r="Z77" s="227"/>
      <c r="AA77" s="227"/>
      <c r="AB77" s="227"/>
      <c r="AC77" s="227"/>
      <c r="AD77" s="227"/>
      <c r="AE77" s="227"/>
      <c r="AF77" s="227"/>
      <c r="AG77" s="227"/>
      <c r="AH77" s="227"/>
      <c r="AI77" s="227"/>
      <c r="AJ77" s="227"/>
      <c r="AK77" s="227"/>
      <c r="AL77" s="227"/>
      <c r="AM77" s="227"/>
      <c r="AN77" s="227"/>
      <c r="AO77" s="227"/>
      <c r="AP77" s="227"/>
      <c r="AQ77" s="227"/>
      <c r="AR77" s="227"/>
      <c r="AS77" s="227"/>
      <c r="AT77" s="227"/>
      <c r="AU77" s="227"/>
      <c r="AV77" s="227"/>
      <c r="AW77" s="227"/>
      <c r="AX77" s="227"/>
      <c r="AY77" s="227"/>
      <c r="AZ77" s="227"/>
      <c r="BA77" s="227"/>
      <c r="BB77" s="227"/>
      <c r="BC77" s="227"/>
      <c r="BD77" s="227"/>
      <c r="BE77" s="227"/>
      <c r="BF77" s="227"/>
      <c r="BG77" s="227"/>
      <c r="BH77" s="227"/>
      <c r="BI77" s="227"/>
      <c r="BJ77" s="227"/>
      <c r="BK77" s="227"/>
      <c r="BL77" s="227"/>
      <c r="BM77" s="227"/>
      <c r="BN77" s="227"/>
      <c r="BO77" s="227"/>
      <c r="BP77" s="227"/>
      <c r="BQ77" s="227"/>
      <c r="BR77" s="227"/>
      <c r="BS77" s="227"/>
      <c r="BT77" s="227"/>
      <c r="BU77" s="227"/>
      <c r="BV77" s="227"/>
      <c r="BW77" s="227"/>
      <c r="BX77" s="227"/>
      <c r="BY77" s="227"/>
      <c r="BZ77" s="227"/>
      <c r="CA77" s="227"/>
      <c r="CB77" s="227"/>
      <c r="CC77" s="227"/>
      <c r="CD77" s="227"/>
      <c r="CE77" s="227"/>
      <c r="CF77" s="227"/>
      <c r="CG77" s="227"/>
      <c r="CH77" s="227"/>
      <c r="CI77" s="227"/>
      <c r="CJ77" s="227"/>
      <c r="CK77" s="227"/>
      <c r="CL77" s="227"/>
      <c r="CM77" s="227"/>
      <c r="CN77" s="227"/>
      <c r="CO77" s="227"/>
      <c r="CP77" s="227"/>
      <c r="CQ77" s="227"/>
      <c r="CR77" s="227"/>
      <c r="CS77" s="227"/>
      <c r="CT77" s="227"/>
      <c r="CU77" s="227"/>
      <c r="CV77" s="227"/>
      <c r="CW77" s="227"/>
      <c r="CX77" s="227"/>
    </row>
    <row r="78" spans="1:102" ht="14.5">
      <c r="A78" s="13"/>
      <c r="B78" s="15" t="s">
        <v>1147</v>
      </c>
      <c r="C78" s="127" t="s">
        <v>27</v>
      </c>
      <c r="D78" s="5" t="s">
        <v>27</v>
      </c>
      <c r="E78" s="99"/>
      <c r="F78" s="5" t="s">
        <v>27</v>
      </c>
      <c r="G78" s="5" t="s">
        <v>27</v>
      </c>
      <c r="H78" s="5" t="s">
        <v>27</v>
      </c>
      <c r="I78" s="35"/>
      <c r="J78" s="99"/>
      <c r="K78" s="5"/>
      <c r="L78" s="35"/>
      <c r="M78" s="127"/>
      <c r="N78" s="5" t="s">
        <v>27</v>
      </c>
      <c r="O78" s="5" t="s">
        <v>27</v>
      </c>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c r="AX78" s="13"/>
      <c r="AY78" s="13"/>
      <c r="AZ78" s="13"/>
      <c r="BA78" s="13"/>
      <c r="BB78" s="13"/>
      <c r="BC78" s="13"/>
      <c r="BD78" s="13"/>
      <c r="BE78" s="13"/>
      <c r="BF78" s="13"/>
      <c r="BG78" s="13"/>
      <c r="BH78" s="13"/>
      <c r="BI78" s="13"/>
      <c r="BJ78" s="13"/>
      <c r="BK78" s="13"/>
      <c r="BL78" s="13"/>
      <c r="BM78" s="13"/>
      <c r="BN78" s="13"/>
      <c r="BO78" s="13"/>
      <c r="BP78" s="13"/>
      <c r="BQ78" s="13"/>
      <c r="BR78" s="13"/>
      <c r="BS78" s="13"/>
      <c r="BT78" s="13"/>
      <c r="BU78" s="13"/>
      <c r="BV78" s="13"/>
      <c r="BW78" s="13"/>
      <c r="BX78" s="13"/>
      <c r="BY78" s="13"/>
      <c r="BZ78" s="13"/>
      <c r="CA78" s="13"/>
      <c r="CB78" s="13"/>
      <c r="CC78" s="13"/>
      <c r="CD78" s="13"/>
      <c r="CE78" s="13"/>
      <c r="CF78" s="13"/>
      <c r="CG78" s="13"/>
      <c r="CH78" s="13"/>
      <c r="CI78" s="13"/>
      <c r="CJ78" s="13"/>
      <c r="CK78" s="13"/>
      <c r="CL78" s="13"/>
      <c r="CM78" s="13"/>
      <c r="CN78" s="13"/>
      <c r="CO78" s="13"/>
      <c r="CP78" s="13"/>
      <c r="CQ78" s="13"/>
      <c r="CR78" s="13"/>
      <c r="CS78" s="13"/>
      <c r="CT78" s="13"/>
      <c r="CU78" s="13"/>
      <c r="CV78" s="13"/>
      <c r="CW78" s="13"/>
      <c r="CX78" s="13"/>
    </row>
    <row r="79" spans="1:102" ht="14.5">
      <c r="A79" s="13"/>
      <c r="B79" s="17" t="s">
        <v>138</v>
      </c>
      <c r="C79" s="127">
        <f t="shared" ref="C79:C89" si="16">SUM(D79:E79,F79:H79)</f>
        <v>8733</v>
      </c>
      <c r="D79" s="5">
        <v>3054</v>
      </c>
      <c r="E79" s="5">
        <v>702</v>
      </c>
      <c r="F79" s="5">
        <v>1209</v>
      </c>
      <c r="G79" s="5">
        <v>3633</v>
      </c>
      <c r="H79" s="5">
        <v>135</v>
      </c>
      <c r="I79" s="35"/>
      <c r="J79" s="21">
        <v>678</v>
      </c>
      <c r="K79" s="182">
        <v>216</v>
      </c>
      <c r="L79" s="35"/>
      <c r="M79" s="127">
        <f t="shared" ref="M79:M89" si="17">SUM(N79:O79)</f>
        <v>2718</v>
      </c>
      <c r="N79" s="5">
        <v>1896</v>
      </c>
      <c r="O79" s="5">
        <v>822</v>
      </c>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c r="BB79" s="13"/>
      <c r="BC79" s="13"/>
      <c r="BD79" s="13"/>
      <c r="BE79" s="13"/>
      <c r="BF79" s="13"/>
      <c r="BG79" s="13"/>
      <c r="BH79" s="13"/>
      <c r="BI79" s="13"/>
      <c r="BJ79" s="13"/>
      <c r="BK79" s="13"/>
      <c r="BL79" s="13"/>
      <c r="BM79" s="13"/>
      <c r="BN79" s="13"/>
      <c r="BO79" s="13"/>
      <c r="BP79" s="13"/>
      <c r="BQ79" s="13"/>
      <c r="BR79" s="13"/>
      <c r="BS79" s="13"/>
      <c r="BT79" s="13"/>
      <c r="BU79" s="13"/>
      <c r="BV79" s="13"/>
      <c r="BW79" s="13"/>
      <c r="BX79" s="13"/>
      <c r="BY79" s="13"/>
      <c r="BZ79" s="13"/>
      <c r="CA79" s="13"/>
      <c r="CB79" s="13"/>
      <c r="CC79" s="13"/>
      <c r="CD79" s="13"/>
      <c r="CE79" s="13"/>
      <c r="CF79" s="13"/>
      <c r="CG79" s="13"/>
      <c r="CH79" s="13"/>
      <c r="CI79" s="13"/>
      <c r="CJ79" s="13"/>
      <c r="CK79" s="13"/>
      <c r="CL79" s="13"/>
      <c r="CM79" s="13"/>
      <c r="CN79" s="13"/>
      <c r="CO79" s="13"/>
      <c r="CP79" s="13"/>
      <c r="CQ79" s="13"/>
      <c r="CR79" s="13"/>
      <c r="CS79" s="13"/>
      <c r="CT79" s="13"/>
      <c r="CU79" s="13"/>
      <c r="CV79" s="13"/>
      <c r="CW79" s="13"/>
      <c r="CX79" s="13"/>
    </row>
    <row r="80" spans="1:102" ht="14.5">
      <c r="A80" s="13"/>
      <c r="B80" s="17" t="s">
        <v>139</v>
      </c>
      <c r="C80" s="127">
        <f t="shared" si="16"/>
        <v>4632</v>
      </c>
      <c r="D80" s="5">
        <v>1263</v>
      </c>
      <c r="E80" s="5">
        <v>411</v>
      </c>
      <c r="F80" s="5">
        <v>945</v>
      </c>
      <c r="G80" s="5">
        <v>1929</v>
      </c>
      <c r="H80" s="5">
        <v>84</v>
      </c>
      <c r="I80" s="35"/>
      <c r="J80" s="21">
        <v>195</v>
      </c>
      <c r="K80" s="182">
        <v>42</v>
      </c>
      <c r="L80" s="35"/>
      <c r="M80" s="127">
        <f t="shared" si="17"/>
        <v>657</v>
      </c>
      <c r="N80" s="5">
        <v>468</v>
      </c>
      <c r="O80" s="5">
        <v>189</v>
      </c>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3"/>
      <c r="AY80" s="13"/>
      <c r="AZ80" s="13"/>
      <c r="BA80" s="13"/>
      <c r="BB80" s="13"/>
      <c r="BC80" s="13"/>
      <c r="BD80" s="13"/>
      <c r="BE80" s="13"/>
      <c r="BF80" s="13"/>
      <c r="BG80" s="13"/>
      <c r="BH80" s="13"/>
      <c r="BI80" s="13"/>
      <c r="BJ80" s="13"/>
      <c r="BK80" s="13"/>
      <c r="BL80" s="13"/>
      <c r="BM80" s="13"/>
      <c r="BN80" s="13"/>
      <c r="BO80" s="13"/>
      <c r="BP80" s="13"/>
      <c r="BQ80" s="13"/>
      <c r="BR80" s="13"/>
      <c r="BS80" s="13"/>
      <c r="BT80" s="13"/>
      <c r="BU80" s="13"/>
      <c r="BV80" s="13"/>
      <c r="BW80" s="13"/>
      <c r="BX80" s="13"/>
      <c r="BY80" s="13"/>
      <c r="BZ80" s="13"/>
      <c r="CA80" s="13"/>
      <c r="CB80" s="13"/>
      <c r="CC80" s="13"/>
      <c r="CD80" s="13"/>
      <c r="CE80" s="13"/>
      <c r="CF80" s="13"/>
      <c r="CG80" s="13"/>
      <c r="CH80" s="13"/>
      <c r="CI80" s="13"/>
      <c r="CJ80" s="13"/>
      <c r="CK80" s="13"/>
      <c r="CL80" s="13"/>
      <c r="CM80" s="13"/>
      <c r="CN80" s="13"/>
      <c r="CO80" s="13"/>
      <c r="CP80" s="13"/>
      <c r="CQ80" s="13"/>
      <c r="CR80" s="13"/>
      <c r="CS80" s="13"/>
      <c r="CT80" s="13"/>
      <c r="CU80" s="13"/>
      <c r="CV80" s="13"/>
      <c r="CW80" s="13"/>
      <c r="CX80" s="13"/>
    </row>
    <row r="81" spans="1:102" ht="14.5">
      <c r="A81" s="13"/>
      <c r="B81" s="17" t="s">
        <v>140</v>
      </c>
      <c r="C81" s="127">
        <f t="shared" si="16"/>
        <v>3537</v>
      </c>
      <c r="D81" s="5">
        <v>633</v>
      </c>
      <c r="E81" s="5">
        <v>57</v>
      </c>
      <c r="F81" s="5">
        <v>1479</v>
      </c>
      <c r="G81" s="5">
        <v>1257</v>
      </c>
      <c r="H81" s="5">
        <v>111</v>
      </c>
      <c r="I81" s="35"/>
      <c r="J81" s="21">
        <v>168</v>
      </c>
      <c r="K81" s="182">
        <v>57</v>
      </c>
      <c r="L81" s="35"/>
      <c r="M81" s="127">
        <f t="shared" si="17"/>
        <v>441</v>
      </c>
      <c r="N81" s="5">
        <v>363</v>
      </c>
      <c r="O81" s="5">
        <v>78</v>
      </c>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3"/>
      <c r="AX81" s="13"/>
      <c r="AY81" s="13"/>
      <c r="AZ81" s="13"/>
      <c r="BA81" s="13"/>
      <c r="BB81" s="13"/>
      <c r="BC81" s="13"/>
      <c r="BD81" s="13"/>
      <c r="BE81" s="13"/>
      <c r="BF81" s="13"/>
      <c r="BG81" s="13"/>
      <c r="BH81" s="13"/>
      <c r="BI81" s="13"/>
      <c r="BJ81" s="13"/>
      <c r="BK81" s="13"/>
      <c r="BL81" s="13"/>
      <c r="BM81" s="13"/>
      <c r="BN81" s="13"/>
      <c r="BO81" s="13"/>
      <c r="BP81" s="13"/>
      <c r="BQ81" s="13"/>
      <c r="BR81" s="13"/>
      <c r="BS81" s="13"/>
      <c r="BT81" s="13"/>
      <c r="BU81" s="13"/>
      <c r="BV81" s="13"/>
      <c r="BW81" s="13"/>
      <c r="BX81" s="13"/>
      <c r="BY81" s="13"/>
      <c r="BZ81" s="13"/>
      <c r="CA81" s="13"/>
      <c r="CB81" s="13"/>
      <c r="CC81" s="13"/>
      <c r="CD81" s="13"/>
      <c r="CE81" s="13"/>
      <c r="CF81" s="13"/>
      <c r="CG81" s="13"/>
      <c r="CH81" s="13"/>
      <c r="CI81" s="13"/>
      <c r="CJ81" s="13"/>
      <c r="CK81" s="13"/>
      <c r="CL81" s="13"/>
      <c r="CM81" s="13"/>
      <c r="CN81" s="13"/>
      <c r="CO81" s="13"/>
      <c r="CP81" s="13"/>
      <c r="CQ81" s="13"/>
      <c r="CR81" s="13"/>
      <c r="CS81" s="13"/>
      <c r="CT81" s="13"/>
      <c r="CU81" s="13"/>
      <c r="CV81" s="13"/>
      <c r="CW81" s="13"/>
      <c r="CX81" s="13"/>
    </row>
    <row r="82" spans="1:102" ht="14.5">
      <c r="A82" s="13"/>
      <c r="B82" s="17" t="s">
        <v>141</v>
      </c>
      <c r="C82" s="127">
        <f t="shared" si="16"/>
        <v>1521</v>
      </c>
      <c r="D82" s="5">
        <v>477</v>
      </c>
      <c r="E82" s="5">
        <v>117</v>
      </c>
      <c r="F82" s="5">
        <v>273</v>
      </c>
      <c r="G82" s="5">
        <v>621</v>
      </c>
      <c r="H82" s="5">
        <v>33</v>
      </c>
      <c r="I82" s="35"/>
      <c r="J82" s="21">
        <v>96</v>
      </c>
      <c r="K82" s="182">
        <v>36</v>
      </c>
      <c r="L82" s="35"/>
      <c r="M82" s="127">
        <f t="shared" si="17"/>
        <v>219</v>
      </c>
      <c r="N82" s="5">
        <v>180</v>
      </c>
      <c r="O82" s="5">
        <v>39</v>
      </c>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c r="BJ82" s="13"/>
      <c r="BK82" s="13"/>
      <c r="BL82" s="13"/>
      <c r="BM82" s="13"/>
      <c r="BN82" s="13"/>
      <c r="BO82" s="13"/>
      <c r="BP82" s="13"/>
      <c r="BQ82" s="13"/>
      <c r="BR82" s="13"/>
      <c r="BS82" s="13"/>
      <c r="BT82" s="13"/>
      <c r="BU82" s="13"/>
      <c r="BV82" s="13"/>
      <c r="BW82" s="13"/>
      <c r="BX82" s="13"/>
      <c r="BY82" s="13"/>
      <c r="BZ82" s="13"/>
      <c r="CA82" s="13"/>
      <c r="CB82" s="13"/>
      <c r="CC82" s="13"/>
      <c r="CD82" s="13"/>
      <c r="CE82" s="13"/>
      <c r="CF82" s="13"/>
      <c r="CG82" s="13"/>
      <c r="CH82" s="13"/>
      <c r="CI82" s="13"/>
      <c r="CJ82" s="13"/>
      <c r="CK82" s="13"/>
      <c r="CL82" s="13"/>
      <c r="CM82" s="13"/>
      <c r="CN82" s="13"/>
      <c r="CO82" s="13"/>
      <c r="CP82" s="13"/>
      <c r="CQ82" s="13"/>
      <c r="CR82" s="13"/>
      <c r="CS82" s="13"/>
      <c r="CT82" s="13"/>
      <c r="CU82" s="13"/>
      <c r="CV82" s="13"/>
      <c r="CW82" s="13"/>
      <c r="CX82" s="13"/>
    </row>
    <row r="83" spans="1:102" ht="14.5">
      <c r="A83" s="13"/>
      <c r="B83" s="17" t="s">
        <v>142</v>
      </c>
      <c r="C83" s="127">
        <f t="shared" si="16"/>
        <v>774</v>
      </c>
      <c r="D83" s="5">
        <v>189</v>
      </c>
      <c r="E83" s="5">
        <v>90</v>
      </c>
      <c r="F83" s="5">
        <v>156</v>
      </c>
      <c r="G83" s="5">
        <v>309</v>
      </c>
      <c r="H83" s="5">
        <v>30</v>
      </c>
      <c r="I83" s="35"/>
      <c r="J83" s="21">
        <v>30</v>
      </c>
      <c r="K83" s="182">
        <v>6</v>
      </c>
      <c r="L83" s="35"/>
      <c r="M83" s="127">
        <f t="shared" si="17"/>
        <v>90</v>
      </c>
      <c r="N83" s="5">
        <v>57</v>
      </c>
      <c r="O83" s="5">
        <v>33</v>
      </c>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row>
    <row r="84" spans="1:102" ht="14.5">
      <c r="A84" s="13"/>
      <c r="B84" s="17" t="s">
        <v>143</v>
      </c>
      <c r="C84" s="127">
        <f t="shared" si="16"/>
        <v>393</v>
      </c>
      <c r="D84" s="5">
        <v>108</v>
      </c>
      <c r="E84" s="5">
        <v>39</v>
      </c>
      <c r="F84" s="5">
        <v>63</v>
      </c>
      <c r="G84" s="5">
        <v>168</v>
      </c>
      <c r="H84" s="5">
        <v>15</v>
      </c>
      <c r="I84" s="35"/>
      <c r="J84" s="21">
        <v>18</v>
      </c>
      <c r="K84" s="182">
        <v>9</v>
      </c>
      <c r="L84" s="35"/>
      <c r="M84" s="127">
        <f t="shared" si="17"/>
        <v>261</v>
      </c>
      <c r="N84" s="5">
        <v>105</v>
      </c>
      <c r="O84" s="5">
        <v>156</v>
      </c>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3"/>
      <c r="AO84" s="13"/>
      <c r="AP84" s="13"/>
      <c r="AQ84" s="13"/>
      <c r="AR84" s="13"/>
      <c r="AS84" s="13"/>
      <c r="AT84" s="13"/>
      <c r="AU84" s="13"/>
      <c r="AV84" s="13"/>
      <c r="AW84" s="13"/>
      <c r="AX84" s="13"/>
      <c r="AY84" s="13"/>
      <c r="AZ84" s="13"/>
      <c r="BA84" s="13"/>
      <c r="BB84" s="13"/>
      <c r="BC84" s="13"/>
      <c r="BD84" s="13"/>
      <c r="BE84" s="13"/>
      <c r="BF84" s="13"/>
      <c r="BG84" s="13"/>
      <c r="BH84" s="13"/>
      <c r="BI84" s="13"/>
      <c r="BJ84" s="13"/>
      <c r="BK84" s="13"/>
      <c r="BL84" s="13"/>
      <c r="BM84" s="13"/>
      <c r="BN84" s="13"/>
      <c r="BO84" s="13"/>
      <c r="BP84" s="13"/>
      <c r="BQ84" s="13"/>
      <c r="BR84" s="13"/>
      <c r="BS84" s="13"/>
      <c r="BT84" s="13"/>
      <c r="BU84" s="13"/>
      <c r="BV84" s="13"/>
      <c r="BW84" s="13"/>
      <c r="BX84" s="13"/>
      <c r="BY84" s="13"/>
      <c r="BZ84" s="13"/>
      <c r="CA84" s="13"/>
      <c r="CB84" s="13"/>
      <c r="CC84" s="13"/>
      <c r="CD84" s="13"/>
      <c r="CE84" s="13"/>
      <c r="CF84" s="13"/>
      <c r="CG84" s="13"/>
      <c r="CH84" s="13"/>
      <c r="CI84" s="13"/>
      <c r="CJ84" s="13"/>
      <c r="CK84" s="13"/>
      <c r="CL84" s="13"/>
      <c r="CM84" s="13"/>
      <c r="CN84" s="13"/>
      <c r="CO84" s="13"/>
      <c r="CP84" s="13"/>
      <c r="CQ84" s="13"/>
      <c r="CR84" s="13"/>
      <c r="CS84" s="13"/>
      <c r="CT84" s="13"/>
      <c r="CU84" s="13"/>
      <c r="CV84" s="13"/>
      <c r="CW84" s="13"/>
      <c r="CX84" s="13"/>
    </row>
    <row r="85" spans="1:102" ht="14.5">
      <c r="A85" s="13"/>
      <c r="B85" s="17" t="s">
        <v>144</v>
      </c>
      <c r="C85" s="127">
        <f t="shared" si="16"/>
        <v>363</v>
      </c>
      <c r="D85" s="5">
        <v>108</v>
      </c>
      <c r="E85" s="5">
        <v>21</v>
      </c>
      <c r="F85" s="5">
        <v>72</v>
      </c>
      <c r="G85" s="5">
        <v>153</v>
      </c>
      <c r="H85" s="5">
        <v>9</v>
      </c>
      <c r="I85" s="35"/>
      <c r="J85" s="21">
        <v>27</v>
      </c>
      <c r="K85" s="182">
        <v>6</v>
      </c>
      <c r="L85" s="35"/>
      <c r="M85" s="127">
        <f t="shared" si="17"/>
        <v>99</v>
      </c>
      <c r="N85" s="5">
        <v>78</v>
      </c>
      <c r="O85" s="5">
        <v>21</v>
      </c>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c r="AY85" s="13"/>
      <c r="AZ85" s="13"/>
      <c r="BA85" s="13"/>
      <c r="BB85" s="13"/>
      <c r="BC85" s="13"/>
      <c r="BD85" s="13"/>
      <c r="BE85" s="13"/>
      <c r="BF85" s="13"/>
      <c r="BG85" s="13"/>
      <c r="BH85" s="13"/>
      <c r="BI85" s="13"/>
      <c r="BJ85" s="13"/>
      <c r="BK85" s="13"/>
      <c r="BL85" s="13"/>
      <c r="BM85" s="13"/>
      <c r="BN85" s="13"/>
      <c r="BO85" s="13"/>
      <c r="BP85" s="13"/>
      <c r="BQ85" s="13"/>
      <c r="BR85" s="13"/>
      <c r="BS85" s="13"/>
      <c r="BT85" s="13"/>
      <c r="BU85" s="13"/>
      <c r="BV85" s="13"/>
      <c r="BW85" s="13"/>
      <c r="BX85" s="13"/>
      <c r="BY85" s="13"/>
      <c r="BZ85" s="13"/>
      <c r="CA85" s="13"/>
      <c r="CB85" s="13"/>
      <c r="CC85" s="13"/>
      <c r="CD85" s="13"/>
      <c r="CE85" s="13"/>
      <c r="CF85" s="13"/>
      <c r="CG85" s="13"/>
      <c r="CH85" s="13"/>
      <c r="CI85" s="13"/>
      <c r="CJ85" s="13"/>
      <c r="CK85" s="13"/>
      <c r="CL85" s="13"/>
      <c r="CM85" s="13"/>
      <c r="CN85" s="13"/>
      <c r="CO85" s="13"/>
      <c r="CP85" s="13"/>
      <c r="CQ85" s="13"/>
      <c r="CR85" s="13"/>
      <c r="CS85" s="13"/>
      <c r="CT85" s="13"/>
      <c r="CU85" s="13"/>
      <c r="CV85" s="13"/>
      <c r="CW85" s="13"/>
      <c r="CX85" s="13"/>
    </row>
    <row r="86" spans="1:102" ht="14.5">
      <c r="A86" s="13"/>
      <c r="B86" s="17" t="s">
        <v>145</v>
      </c>
      <c r="C86" s="127">
        <f t="shared" si="16"/>
        <v>372</v>
      </c>
      <c r="D86" s="5">
        <v>78</v>
      </c>
      <c r="E86" s="5">
        <v>15</v>
      </c>
      <c r="F86" s="5">
        <v>87</v>
      </c>
      <c r="G86" s="5">
        <v>171</v>
      </c>
      <c r="H86" s="5">
        <v>21</v>
      </c>
      <c r="I86" s="35"/>
      <c r="J86" s="21">
        <v>27</v>
      </c>
      <c r="K86" s="183" t="s">
        <v>32</v>
      </c>
      <c r="L86" s="35"/>
      <c r="M86" s="127">
        <f t="shared" si="17"/>
        <v>54</v>
      </c>
      <c r="N86" s="5">
        <v>33</v>
      </c>
      <c r="O86" s="5">
        <v>21</v>
      </c>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c r="AV86" s="13"/>
      <c r="AW86" s="13"/>
      <c r="AX86" s="13"/>
      <c r="AY86" s="13"/>
      <c r="AZ86" s="13"/>
      <c r="BA86" s="13"/>
      <c r="BB86" s="13"/>
      <c r="BC86" s="13"/>
      <c r="BD86" s="13"/>
      <c r="BE86" s="13"/>
      <c r="BF86" s="13"/>
      <c r="BG86" s="13"/>
      <c r="BH86" s="13"/>
      <c r="BI86" s="13"/>
      <c r="BJ86" s="13"/>
      <c r="BK86" s="13"/>
      <c r="BL86" s="13"/>
      <c r="BM86" s="13"/>
      <c r="BN86" s="13"/>
      <c r="BO86" s="13"/>
      <c r="BP86" s="13"/>
      <c r="BQ86" s="13"/>
      <c r="BR86" s="13"/>
      <c r="BS86" s="13"/>
      <c r="BT86" s="13"/>
      <c r="BU86" s="13"/>
      <c r="BV86" s="13"/>
      <c r="BW86" s="13"/>
      <c r="BX86" s="13"/>
      <c r="BY86" s="13"/>
      <c r="BZ86" s="13"/>
      <c r="CA86" s="13"/>
      <c r="CB86" s="13"/>
      <c r="CC86" s="13"/>
      <c r="CD86" s="13"/>
      <c r="CE86" s="13"/>
      <c r="CF86" s="13"/>
      <c r="CG86" s="13"/>
      <c r="CH86" s="13"/>
      <c r="CI86" s="13"/>
      <c r="CJ86" s="13"/>
      <c r="CK86" s="13"/>
      <c r="CL86" s="13"/>
      <c r="CM86" s="13"/>
      <c r="CN86" s="13"/>
      <c r="CO86" s="13"/>
      <c r="CP86" s="13"/>
      <c r="CQ86" s="13"/>
      <c r="CR86" s="13"/>
      <c r="CS86" s="13"/>
      <c r="CT86" s="13"/>
      <c r="CU86" s="13"/>
      <c r="CV86" s="13"/>
      <c r="CW86" s="13"/>
      <c r="CX86" s="13"/>
    </row>
    <row r="87" spans="1:102" ht="14.5">
      <c r="A87" s="13"/>
      <c r="B87" s="17" t="s">
        <v>146</v>
      </c>
      <c r="C87" s="127">
        <f t="shared" si="16"/>
        <v>291</v>
      </c>
      <c r="D87" s="5">
        <v>57</v>
      </c>
      <c r="E87" s="5">
        <v>21</v>
      </c>
      <c r="F87" s="5">
        <v>60</v>
      </c>
      <c r="G87" s="5">
        <v>129</v>
      </c>
      <c r="H87" s="5">
        <v>24</v>
      </c>
      <c r="I87" s="35"/>
      <c r="J87" s="21">
        <v>21</v>
      </c>
      <c r="K87" s="182">
        <v>12</v>
      </c>
      <c r="L87" s="35"/>
      <c r="M87" s="127">
        <f t="shared" si="17"/>
        <v>132</v>
      </c>
      <c r="N87" s="5">
        <v>60</v>
      </c>
      <c r="O87" s="5">
        <v>72</v>
      </c>
      <c r="P87" s="13"/>
      <c r="Q87" s="13"/>
      <c r="R87" s="13"/>
      <c r="S87" s="13"/>
      <c r="T87" s="13"/>
      <c r="U87" s="13"/>
      <c r="V87" s="13"/>
      <c r="W87" s="13"/>
      <c r="X87" s="13"/>
      <c r="Y87" s="13"/>
      <c r="Z87" s="13"/>
      <c r="AA87" s="13"/>
      <c r="AB87" s="13"/>
      <c r="AC87" s="13"/>
      <c r="AD87" s="13"/>
      <c r="AE87" s="13"/>
      <c r="AF87" s="13"/>
      <c r="AG87" s="13"/>
      <c r="AH87" s="13"/>
      <c r="AI87" s="13"/>
      <c r="AJ87" s="13"/>
      <c r="AK87" s="13"/>
      <c r="AL87" s="13"/>
      <c r="AM87" s="13"/>
      <c r="AN87" s="13"/>
      <c r="AO87" s="13"/>
      <c r="AP87" s="13"/>
      <c r="AQ87" s="13"/>
      <c r="AR87" s="13"/>
      <c r="AS87" s="13"/>
      <c r="AT87" s="13"/>
      <c r="AU87" s="13"/>
      <c r="AV87" s="13"/>
      <c r="AW87" s="13"/>
      <c r="AX87" s="13"/>
      <c r="AY87" s="13"/>
      <c r="AZ87" s="13"/>
      <c r="BA87" s="13"/>
      <c r="BB87" s="13"/>
      <c r="BC87" s="13"/>
      <c r="BD87" s="13"/>
      <c r="BE87" s="13"/>
      <c r="BF87" s="13"/>
      <c r="BG87" s="13"/>
      <c r="BH87" s="13"/>
      <c r="BI87" s="13"/>
      <c r="BJ87" s="13"/>
      <c r="BK87" s="13"/>
      <c r="BL87" s="13"/>
      <c r="BM87" s="13"/>
      <c r="BN87" s="13"/>
      <c r="BO87" s="13"/>
      <c r="BP87" s="13"/>
      <c r="BQ87" s="13"/>
      <c r="BR87" s="13"/>
      <c r="BS87" s="13"/>
      <c r="BT87" s="13"/>
      <c r="BU87" s="13"/>
      <c r="BV87" s="13"/>
      <c r="BW87" s="13"/>
      <c r="BX87" s="13"/>
      <c r="BY87" s="13"/>
      <c r="BZ87" s="13"/>
      <c r="CA87" s="13"/>
      <c r="CB87" s="13"/>
      <c r="CC87" s="13"/>
      <c r="CD87" s="13"/>
      <c r="CE87" s="13"/>
      <c r="CF87" s="13"/>
      <c r="CG87" s="13"/>
      <c r="CH87" s="13"/>
      <c r="CI87" s="13"/>
      <c r="CJ87" s="13"/>
      <c r="CK87" s="13"/>
      <c r="CL87" s="13"/>
      <c r="CM87" s="13"/>
      <c r="CN87" s="13"/>
      <c r="CO87" s="13"/>
      <c r="CP87" s="13"/>
      <c r="CQ87" s="13"/>
      <c r="CR87" s="13"/>
      <c r="CS87" s="13"/>
      <c r="CT87" s="13"/>
      <c r="CU87" s="13"/>
      <c r="CV87" s="13"/>
      <c r="CW87" s="13"/>
      <c r="CX87" s="13"/>
    </row>
    <row r="88" spans="1:102" ht="14.5">
      <c r="A88" s="13"/>
      <c r="B88" s="17" t="s">
        <v>147</v>
      </c>
      <c r="C88" s="127">
        <f t="shared" si="16"/>
        <v>300</v>
      </c>
      <c r="D88" s="5">
        <v>78</v>
      </c>
      <c r="E88" s="5">
        <v>24</v>
      </c>
      <c r="F88" s="5">
        <v>63</v>
      </c>
      <c r="G88" s="5">
        <v>120</v>
      </c>
      <c r="H88" s="5">
        <v>15</v>
      </c>
      <c r="I88" s="35"/>
      <c r="J88" s="21">
        <v>24</v>
      </c>
      <c r="K88" s="182">
        <v>12</v>
      </c>
      <c r="L88" s="35"/>
      <c r="M88" s="127">
        <f t="shared" si="17"/>
        <v>108</v>
      </c>
      <c r="N88" s="5">
        <v>51</v>
      </c>
      <c r="O88" s="5">
        <v>57</v>
      </c>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c r="BJ88" s="13"/>
      <c r="BK88" s="13"/>
      <c r="BL88" s="13"/>
      <c r="BM88" s="13"/>
      <c r="BN88" s="13"/>
      <c r="BO88" s="13"/>
      <c r="BP88" s="13"/>
      <c r="BQ88" s="13"/>
      <c r="BR88" s="13"/>
      <c r="BS88" s="13"/>
      <c r="BT88" s="13"/>
      <c r="BU88" s="13"/>
      <c r="BV88" s="13"/>
      <c r="BW88" s="13"/>
      <c r="BX88" s="13"/>
      <c r="BY88" s="13"/>
      <c r="BZ88" s="13"/>
      <c r="CA88" s="13"/>
      <c r="CB88" s="13"/>
      <c r="CC88" s="13"/>
      <c r="CD88" s="13"/>
      <c r="CE88" s="13"/>
      <c r="CF88" s="13"/>
      <c r="CG88" s="13"/>
      <c r="CH88" s="13"/>
      <c r="CI88" s="13"/>
      <c r="CJ88" s="13"/>
      <c r="CK88" s="13"/>
      <c r="CL88" s="13"/>
      <c r="CM88" s="13"/>
      <c r="CN88" s="13"/>
      <c r="CO88" s="13"/>
      <c r="CP88" s="13"/>
      <c r="CQ88" s="13"/>
      <c r="CR88" s="13"/>
      <c r="CS88" s="13"/>
      <c r="CT88" s="13"/>
      <c r="CU88" s="13"/>
      <c r="CV88" s="13"/>
      <c r="CW88" s="13"/>
      <c r="CX88" s="13"/>
    </row>
    <row r="89" spans="1:102" ht="14.5">
      <c r="A89" s="13"/>
      <c r="B89" s="17" t="s">
        <v>43</v>
      </c>
      <c r="C89" s="127">
        <f t="shared" si="16"/>
        <v>8967</v>
      </c>
      <c r="D89" s="5">
        <v>1650</v>
      </c>
      <c r="E89" s="5">
        <v>453</v>
      </c>
      <c r="F89" s="5">
        <v>2202</v>
      </c>
      <c r="G89" s="5">
        <v>4215</v>
      </c>
      <c r="H89" s="5">
        <v>447</v>
      </c>
      <c r="I89" s="35"/>
      <c r="J89" s="21">
        <v>522</v>
      </c>
      <c r="K89" s="182">
        <v>195</v>
      </c>
      <c r="L89" s="35"/>
      <c r="M89" s="127">
        <f t="shared" si="17"/>
        <v>3450</v>
      </c>
      <c r="N89" s="5">
        <v>1629</v>
      </c>
      <c r="O89" s="5">
        <v>1821</v>
      </c>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c r="AO89" s="13"/>
      <c r="AP89" s="13"/>
      <c r="AQ89" s="13"/>
      <c r="AR89" s="13"/>
      <c r="AS89" s="13"/>
      <c r="AT89" s="13"/>
      <c r="AU89" s="13"/>
      <c r="AV89" s="13"/>
      <c r="AW89" s="13"/>
      <c r="AX89" s="13"/>
      <c r="AY89" s="13"/>
      <c r="AZ89" s="13"/>
      <c r="BA89" s="13"/>
      <c r="BB89" s="13"/>
      <c r="BC89" s="13"/>
      <c r="BD89" s="13"/>
      <c r="BE89" s="13"/>
      <c r="BF89" s="13"/>
      <c r="BG89" s="13"/>
      <c r="BH89" s="13"/>
      <c r="BI89" s="13"/>
      <c r="BJ89" s="13"/>
      <c r="BK89" s="13"/>
      <c r="BL89" s="13"/>
      <c r="BM89" s="13"/>
      <c r="BN89" s="13"/>
      <c r="BO89" s="13"/>
      <c r="BP89" s="13"/>
      <c r="BQ89" s="13"/>
      <c r="BR89" s="13"/>
      <c r="BS89" s="13"/>
      <c r="BT89" s="13"/>
      <c r="BU89" s="13"/>
      <c r="BV89" s="13"/>
      <c r="BW89" s="13"/>
      <c r="BX89" s="13"/>
      <c r="BY89" s="13"/>
      <c r="BZ89" s="13"/>
      <c r="CA89" s="13"/>
      <c r="CB89" s="13"/>
      <c r="CC89" s="13"/>
      <c r="CD89" s="13"/>
      <c r="CE89" s="13"/>
      <c r="CF89" s="13"/>
      <c r="CG89" s="13"/>
      <c r="CH89" s="13"/>
      <c r="CI89" s="13"/>
      <c r="CJ89" s="13"/>
      <c r="CK89" s="13"/>
      <c r="CL89" s="13"/>
      <c r="CM89" s="13"/>
      <c r="CN89" s="13"/>
      <c r="CO89" s="13"/>
      <c r="CP89" s="13"/>
      <c r="CQ89" s="13"/>
      <c r="CR89" s="13"/>
      <c r="CS89" s="13"/>
      <c r="CT89" s="13"/>
      <c r="CU89" s="13"/>
      <c r="CV89" s="13"/>
      <c r="CW89" s="13"/>
      <c r="CX89" s="13"/>
    </row>
    <row r="90" spans="1:102" ht="14.5">
      <c r="A90" s="13"/>
      <c r="B90" s="36"/>
      <c r="C90" s="127"/>
      <c r="D90" s="5"/>
      <c r="E90" s="5"/>
      <c r="F90" s="5"/>
      <c r="G90" s="5"/>
      <c r="H90" s="5"/>
      <c r="I90" s="35"/>
      <c r="J90" s="5"/>
      <c r="K90" s="5"/>
      <c r="L90" s="35"/>
      <c r="M90" s="127"/>
      <c r="N90" s="5"/>
      <c r="O90" s="5"/>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3"/>
      <c r="AU90" s="13"/>
      <c r="AV90" s="13"/>
      <c r="AW90" s="13"/>
      <c r="AX90" s="13"/>
      <c r="AY90" s="13"/>
      <c r="AZ90" s="13"/>
      <c r="BA90" s="13"/>
      <c r="BB90" s="13"/>
      <c r="BC90" s="13"/>
      <c r="BD90" s="13"/>
      <c r="BE90" s="13"/>
      <c r="BF90" s="13"/>
      <c r="BG90" s="13"/>
      <c r="BH90" s="13"/>
      <c r="BI90" s="13"/>
      <c r="BJ90" s="13"/>
      <c r="BK90" s="13"/>
      <c r="BL90" s="13"/>
      <c r="BM90" s="13"/>
      <c r="BN90" s="13"/>
      <c r="BO90" s="13"/>
      <c r="BP90" s="13"/>
      <c r="BQ90" s="13"/>
      <c r="BR90" s="13"/>
      <c r="BS90" s="13"/>
      <c r="BT90" s="13"/>
      <c r="BU90" s="13"/>
      <c r="BV90" s="13"/>
      <c r="BW90" s="13"/>
      <c r="BX90" s="13"/>
      <c r="BY90" s="13"/>
      <c r="BZ90" s="13"/>
      <c r="CA90" s="13"/>
      <c r="CB90" s="13"/>
      <c r="CC90" s="13"/>
      <c r="CD90" s="13"/>
      <c r="CE90" s="13"/>
      <c r="CF90" s="13"/>
      <c r="CG90" s="13"/>
      <c r="CH90" s="13"/>
      <c r="CI90" s="13"/>
      <c r="CJ90" s="13"/>
      <c r="CK90" s="13"/>
      <c r="CL90" s="13"/>
      <c r="CM90" s="13"/>
      <c r="CN90" s="13"/>
      <c r="CO90" s="13"/>
      <c r="CP90" s="13"/>
      <c r="CQ90" s="13"/>
      <c r="CR90" s="13"/>
      <c r="CS90" s="13"/>
      <c r="CT90" s="13"/>
      <c r="CU90" s="13"/>
      <c r="CV90" s="13"/>
      <c r="CW90" s="13"/>
      <c r="CX90" s="13"/>
    </row>
    <row r="91" spans="1:102" ht="14.5">
      <c r="A91" s="13"/>
      <c r="B91" s="15" t="s">
        <v>1148</v>
      </c>
      <c r="C91" s="127" t="s">
        <v>27</v>
      </c>
      <c r="D91" s="5" t="s">
        <v>27</v>
      </c>
      <c r="E91" s="99"/>
      <c r="F91" s="5"/>
      <c r="G91" s="5" t="s">
        <v>27</v>
      </c>
      <c r="H91" s="5" t="s">
        <v>27</v>
      </c>
      <c r="I91" s="35"/>
      <c r="J91" s="99"/>
      <c r="K91" s="5"/>
      <c r="L91" s="35"/>
      <c r="M91" s="127"/>
      <c r="N91" s="5" t="s">
        <v>27</v>
      </c>
      <c r="O91" s="5" t="s">
        <v>27</v>
      </c>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c r="AO91" s="13"/>
      <c r="AP91" s="13"/>
      <c r="AQ91" s="13"/>
      <c r="AR91" s="13"/>
      <c r="AS91" s="13"/>
      <c r="AT91" s="13"/>
      <c r="AU91" s="13"/>
      <c r="AV91" s="13"/>
      <c r="AW91" s="13"/>
      <c r="AX91" s="13"/>
      <c r="AY91" s="13"/>
      <c r="AZ91" s="13"/>
      <c r="BA91" s="13"/>
      <c r="BB91" s="13"/>
      <c r="BC91" s="13"/>
      <c r="BD91" s="13"/>
      <c r="BE91" s="13"/>
      <c r="BF91" s="13"/>
      <c r="BG91" s="13"/>
      <c r="BH91" s="13"/>
      <c r="BI91" s="13"/>
      <c r="BJ91" s="13"/>
      <c r="BK91" s="13"/>
      <c r="BL91" s="13"/>
      <c r="BM91" s="13"/>
      <c r="BN91" s="13"/>
      <c r="BO91" s="13"/>
      <c r="BP91" s="13"/>
      <c r="BQ91" s="13"/>
      <c r="BR91" s="13"/>
      <c r="BS91" s="13"/>
      <c r="BT91" s="13"/>
      <c r="BU91" s="13"/>
      <c r="BV91" s="13"/>
      <c r="BW91" s="13"/>
      <c r="BX91" s="13"/>
      <c r="BY91" s="13"/>
      <c r="BZ91" s="13"/>
      <c r="CA91" s="13"/>
      <c r="CB91" s="13"/>
      <c r="CC91" s="13"/>
      <c r="CD91" s="13"/>
      <c r="CE91" s="13"/>
      <c r="CF91" s="13"/>
      <c r="CG91" s="13"/>
      <c r="CH91" s="13"/>
      <c r="CI91" s="13"/>
      <c r="CJ91" s="13"/>
      <c r="CK91" s="13"/>
      <c r="CL91" s="13"/>
      <c r="CM91" s="13"/>
      <c r="CN91" s="13"/>
      <c r="CO91" s="13"/>
      <c r="CP91" s="13"/>
      <c r="CQ91" s="13"/>
      <c r="CR91" s="13"/>
      <c r="CS91" s="13"/>
      <c r="CT91" s="13"/>
      <c r="CU91" s="13"/>
      <c r="CV91" s="13"/>
      <c r="CW91" s="13"/>
      <c r="CX91" s="13"/>
    </row>
    <row r="92" spans="1:102" ht="14.5">
      <c r="A92" s="13"/>
      <c r="B92" s="17" t="s">
        <v>148</v>
      </c>
      <c r="C92" s="127">
        <f t="shared" ref="C92:C112" si="18">SUM(D92:E92,F92:H92)</f>
        <v>5622</v>
      </c>
      <c r="D92" s="5">
        <v>1803</v>
      </c>
      <c r="E92" s="5">
        <v>363</v>
      </c>
      <c r="F92" s="5">
        <v>765</v>
      </c>
      <c r="G92" s="5">
        <v>2607</v>
      </c>
      <c r="H92" s="5">
        <v>84</v>
      </c>
      <c r="I92" s="35"/>
      <c r="J92" s="21">
        <v>372</v>
      </c>
      <c r="K92" s="182">
        <v>120</v>
      </c>
      <c r="L92" s="35"/>
      <c r="M92" s="127">
        <f t="shared" ref="M92:M112" si="19">SUM(N92:O92)</f>
        <v>1110</v>
      </c>
      <c r="N92" s="5">
        <v>828</v>
      </c>
      <c r="O92" s="5">
        <v>282</v>
      </c>
      <c r="P92" s="13"/>
      <c r="Q92" s="13"/>
      <c r="R92" s="13"/>
      <c r="S92" s="13"/>
      <c r="T92" s="13"/>
      <c r="U92" s="13"/>
      <c r="V92" s="13"/>
      <c r="W92" s="13"/>
      <c r="X92" s="13"/>
      <c r="Y92" s="13"/>
      <c r="Z92" s="13"/>
      <c r="AA92" s="13"/>
      <c r="AB92" s="13"/>
      <c r="AC92" s="13"/>
      <c r="AD92" s="13"/>
      <c r="AE92" s="13"/>
      <c r="AF92" s="13"/>
      <c r="AG92" s="13"/>
      <c r="AH92" s="13"/>
      <c r="AI92" s="13"/>
      <c r="AJ92" s="13"/>
      <c r="AK92" s="13"/>
      <c r="AL92" s="13"/>
      <c r="AM92" s="13"/>
      <c r="AN92" s="13"/>
      <c r="AO92" s="13"/>
      <c r="AP92" s="13"/>
      <c r="AQ92" s="13"/>
      <c r="AR92" s="13"/>
      <c r="AS92" s="13"/>
      <c r="AT92" s="13"/>
      <c r="AU92" s="13"/>
      <c r="AV92" s="13"/>
      <c r="AW92" s="13"/>
      <c r="AX92" s="13"/>
      <c r="AY92" s="13"/>
      <c r="AZ92" s="13"/>
      <c r="BA92" s="13"/>
      <c r="BB92" s="13"/>
      <c r="BC92" s="13"/>
      <c r="BD92" s="13"/>
      <c r="BE92" s="13"/>
      <c r="BF92" s="13"/>
      <c r="BG92" s="13"/>
      <c r="BH92" s="13"/>
      <c r="BI92" s="13"/>
      <c r="BJ92" s="13"/>
      <c r="BK92" s="13"/>
      <c r="BL92" s="13"/>
      <c r="BM92" s="13"/>
      <c r="BN92" s="13"/>
      <c r="BO92" s="13"/>
      <c r="BP92" s="13"/>
      <c r="BQ92" s="13"/>
      <c r="BR92" s="13"/>
      <c r="BS92" s="13"/>
      <c r="BT92" s="13"/>
      <c r="BU92" s="13"/>
      <c r="BV92" s="13"/>
      <c r="BW92" s="13"/>
      <c r="BX92" s="13"/>
      <c r="BY92" s="13"/>
      <c r="BZ92" s="13"/>
      <c r="CA92" s="13"/>
      <c r="CB92" s="13"/>
      <c r="CC92" s="13"/>
      <c r="CD92" s="13"/>
      <c r="CE92" s="13"/>
      <c r="CF92" s="13"/>
      <c r="CG92" s="13"/>
      <c r="CH92" s="13"/>
      <c r="CI92" s="13"/>
      <c r="CJ92" s="13"/>
      <c r="CK92" s="13"/>
      <c r="CL92" s="13"/>
      <c r="CM92" s="13"/>
      <c r="CN92" s="13"/>
      <c r="CO92" s="13"/>
      <c r="CP92" s="13"/>
      <c r="CQ92" s="13"/>
      <c r="CR92" s="13"/>
      <c r="CS92" s="13"/>
      <c r="CT92" s="13"/>
      <c r="CU92" s="13"/>
      <c r="CV92" s="13"/>
      <c r="CW92" s="13"/>
      <c r="CX92" s="13"/>
    </row>
    <row r="93" spans="1:102" ht="14.5">
      <c r="A93" s="13"/>
      <c r="B93" s="17" t="s">
        <v>149</v>
      </c>
      <c r="C93" s="127">
        <f t="shared" si="18"/>
        <v>1479</v>
      </c>
      <c r="D93" s="5">
        <v>564</v>
      </c>
      <c r="E93" s="5">
        <v>207</v>
      </c>
      <c r="F93" s="5">
        <v>189</v>
      </c>
      <c r="G93" s="5">
        <v>507</v>
      </c>
      <c r="H93" s="5">
        <v>12</v>
      </c>
      <c r="I93" s="35"/>
      <c r="J93" s="21">
        <v>138</v>
      </c>
      <c r="K93" s="182">
        <v>36</v>
      </c>
      <c r="L93" s="35"/>
      <c r="M93" s="127">
        <f t="shared" si="19"/>
        <v>534</v>
      </c>
      <c r="N93" s="5">
        <v>366</v>
      </c>
      <c r="O93" s="5">
        <v>168</v>
      </c>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c r="AO93" s="13"/>
      <c r="AP93" s="13"/>
      <c r="AQ93" s="13"/>
      <c r="AR93" s="13"/>
      <c r="AS93" s="13"/>
      <c r="AT93" s="13"/>
      <c r="AU93" s="13"/>
      <c r="AV93" s="13"/>
      <c r="AW93" s="13"/>
      <c r="AX93" s="13"/>
      <c r="AY93" s="13"/>
      <c r="AZ93" s="13"/>
      <c r="BA93" s="13"/>
      <c r="BB93" s="13"/>
      <c r="BC93" s="13"/>
      <c r="BD93" s="13"/>
      <c r="BE93" s="13"/>
      <c r="BF93" s="13"/>
      <c r="BG93" s="13"/>
      <c r="BH93" s="13"/>
      <c r="BI93" s="13"/>
      <c r="BJ93" s="13"/>
      <c r="BK93" s="13"/>
      <c r="BL93" s="13"/>
      <c r="BM93" s="13"/>
      <c r="BN93" s="13"/>
      <c r="BO93" s="13"/>
      <c r="BP93" s="13"/>
      <c r="BQ93" s="13"/>
      <c r="BR93" s="13"/>
      <c r="BS93" s="13"/>
      <c r="BT93" s="13"/>
      <c r="BU93" s="13"/>
      <c r="BV93" s="13"/>
      <c r="BW93" s="13"/>
      <c r="BX93" s="13"/>
      <c r="BY93" s="13"/>
      <c r="BZ93" s="13"/>
      <c r="CA93" s="13"/>
      <c r="CB93" s="13"/>
      <c r="CC93" s="13"/>
      <c r="CD93" s="13"/>
      <c r="CE93" s="13"/>
      <c r="CF93" s="13"/>
      <c r="CG93" s="13"/>
      <c r="CH93" s="13"/>
      <c r="CI93" s="13"/>
      <c r="CJ93" s="13"/>
      <c r="CK93" s="13"/>
      <c r="CL93" s="13"/>
      <c r="CM93" s="13"/>
      <c r="CN93" s="13"/>
      <c r="CO93" s="13"/>
      <c r="CP93" s="13"/>
      <c r="CQ93" s="13"/>
      <c r="CR93" s="13"/>
      <c r="CS93" s="13"/>
      <c r="CT93" s="13"/>
      <c r="CU93" s="13"/>
      <c r="CV93" s="13"/>
      <c r="CW93" s="13"/>
      <c r="CX93" s="13"/>
    </row>
    <row r="94" spans="1:102" ht="14.5">
      <c r="A94" s="13"/>
      <c r="B94" s="17" t="s">
        <v>150</v>
      </c>
      <c r="C94" s="127">
        <f t="shared" si="18"/>
        <v>1125</v>
      </c>
      <c r="D94" s="5">
        <v>96</v>
      </c>
      <c r="E94" s="5">
        <v>9</v>
      </c>
      <c r="F94" s="5">
        <v>600</v>
      </c>
      <c r="G94" s="5">
        <v>387</v>
      </c>
      <c r="H94" s="5">
        <v>33</v>
      </c>
      <c r="I94" s="35"/>
      <c r="J94" s="21">
        <v>39</v>
      </c>
      <c r="K94" s="182">
        <v>15</v>
      </c>
      <c r="L94" s="35"/>
      <c r="M94" s="127">
        <f t="shared" si="19"/>
        <v>69</v>
      </c>
      <c r="N94" s="5">
        <v>63</v>
      </c>
      <c r="O94" s="5">
        <v>6</v>
      </c>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c r="BQ94" s="13"/>
      <c r="BR94" s="13"/>
      <c r="BS94" s="13"/>
      <c r="BT94" s="13"/>
      <c r="BU94" s="13"/>
      <c r="BV94" s="13"/>
      <c r="BW94" s="13"/>
      <c r="BX94" s="13"/>
      <c r="BY94" s="13"/>
      <c r="BZ94" s="13"/>
      <c r="CA94" s="13"/>
      <c r="CB94" s="13"/>
      <c r="CC94" s="13"/>
      <c r="CD94" s="13"/>
      <c r="CE94" s="13"/>
      <c r="CF94" s="13"/>
      <c r="CG94" s="13"/>
      <c r="CH94" s="13"/>
      <c r="CI94" s="13"/>
      <c r="CJ94" s="13"/>
      <c r="CK94" s="13"/>
      <c r="CL94" s="13"/>
      <c r="CM94" s="13"/>
      <c r="CN94" s="13"/>
      <c r="CO94" s="13"/>
      <c r="CP94" s="13"/>
      <c r="CQ94" s="13"/>
      <c r="CR94" s="13"/>
      <c r="CS94" s="13"/>
      <c r="CT94" s="13"/>
      <c r="CU94" s="13"/>
      <c r="CV94" s="13"/>
      <c r="CW94" s="13"/>
      <c r="CX94" s="13"/>
    </row>
    <row r="95" spans="1:102" ht="14.5">
      <c r="A95" s="13"/>
      <c r="B95" s="17" t="s">
        <v>151</v>
      </c>
      <c r="C95" s="127">
        <f t="shared" si="18"/>
        <v>621</v>
      </c>
      <c r="D95" s="5">
        <v>327</v>
      </c>
      <c r="E95" s="5">
        <v>15</v>
      </c>
      <c r="F95" s="5">
        <v>78</v>
      </c>
      <c r="G95" s="5">
        <v>192</v>
      </c>
      <c r="H95" s="5">
        <v>9</v>
      </c>
      <c r="I95" s="35"/>
      <c r="J95" s="21">
        <v>39</v>
      </c>
      <c r="K95" s="182">
        <v>9</v>
      </c>
      <c r="L95" s="35"/>
      <c r="M95" s="127">
        <f t="shared" si="19"/>
        <v>69</v>
      </c>
      <c r="N95" s="5">
        <v>69</v>
      </c>
      <c r="O95" s="5">
        <v>0</v>
      </c>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13"/>
      <c r="AY95" s="13"/>
      <c r="AZ95" s="13"/>
      <c r="BA95" s="13"/>
      <c r="BB95" s="13"/>
      <c r="BC95" s="13"/>
      <c r="BD95" s="13"/>
      <c r="BE95" s="13"/>
      <c r="BF95" s="13"/>
      <c r="BG95" s="13"/>
      <c r="BH95" s="13"/>
      <c r="BI95" s="13"/>
      <c r="BJ95" s="13"/>
      <c r="BK95" s="13"/>
      <c r="BL95" s="13"/>
      <c r="BM95" s="13"/>
      <c r="BN95" s="13"/>
      <c r="BO95" s="13"/>
      <c r="BP95" s="13"/>
      <c r="BQ95" s="13"/>
      <c r="BR95" s="13"/>
      <c r="BS95" s="13"/>
      <c r="BT95" s="13"/>
      <c r="BU95" s="13"/>
      <c r="BV95" s="13"/>
      <c r="BW95" s="13"/>
      <c r="BX95" s="13"/>
      <c r="BY95" s="13"/>
      <c r="BZ95" s="13"/>
      <c r="CA95" s="13"/>
      <c r="CB95" s="13"/>
      <c r="CC95" s="13"/>
      <c r="CD95" s="13"/>
      <c r="CE95" s="13"/>
      <c r="CF95" s="13"/>
      <c r="CG95" s="13"/>
      <c r="CH95" s="13"/>
      <c r="CI95" s="13"/>
      <c r="CJ95" s="13"/>
      <c r="CK95" s="13"/>
      <c r="CL95" s="13"/>
      <c r="CM95" s="13"/>
      <c r="CN95" s="13"/>
      <c r="CO95" s="13"/>
      <c r="CP95" s="13"/>
      <c r="CQ95" s="13"/>
      <c r="CR95" s="13"/>
      <c r="CS95" s="13"/>
      <c r="CT95" s="13"/>
      <c r="CU95" s="13"/>
      <c r="CV95" s="13"/>
      <c r="CW95" s="13"/>
      <c r="CX95" s="13"/>
    </row>
    <row r="96" spans="1:102" ht="14.5">
      <c r="A96" s="13"/>
      <c r="B96" s="17" t="s">
        <v>152</v>
      </c>
      <c r="C96" s="127">
        <f t="shared" si="18"/>
        <v>627</v>
      </c>
      <c r="D96" s="5">
        <v>162</v>
      </c>
      <c r="E96" s="5">
        <v>21</v>
      </c>
      <c r="F96" s="5">
        <v>162</v>
      </c>
      <c r="G96" s="5">
        <v>264</v>
      </c>
      <c r="H96" s="5">
        <v>18</v>
      </c>
      <c r="I96" s="35"/>
      <c r="J96" s="21">
        <v>48</v>
      </c>
      <c r="K96" s="182">
        <v>12</v>
      </c>
      <c r="L96" s="35"/>
      <c r="M96" s="127">
        <f t="shared" si="19"/>
        <v>45</v>
      </c>
      <c r="N96" s="5">
        <v>45</v>
      </c>
      <c r="O96" s="5">
        <v>0</v>
      </c>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3"/>
      <c r="AY96" s="13"/>
      <c r="AZ96" s="13"/>
      <c r="BA96" s="13"/>
      <c r="BB96" s="13"/>
      <c r="BC96" s="13"/>
      <c r="BD96" s="13"/>
      <c r="BE96" s="13"/>
      <c r="BF96" s="13"/>
      <c r="BG96" s="13"/>
      <c r="BH96" s="13"/>
      <c r="BI96" s="13"/>
      <c r="BJ96" s="13"/>
      <c r="BK96" s="13"/>
      <c r="BL96" s="13"/>
      <c r="BM96" s="13"/>
      <c r="BN96" s="13"/>
      <c r="BO96" s="13"/>
      <c r="BP96" s="13"/>
      <c r="BQ96" s="13"/>
      <c r="BR96" s="13"/>
      <c r="BS96" s="13"/>
      <c r="BT96" s="13"/>
      <c r="BU96" s="13"/>
      <c r="BV96" s="13"/>
      <c r="BW96" s="13"/>
      <c r="BX96" s="13"/>
      <c r="BY96" s="13"/>
      <c r="BZ96" s="13"/>
      <c r="CA96" s="13"/>
      <c r="CB96" s="13"/>
      <c r="CC96" s="13"/>
      <c r="CD96" s="13"/>
      <c r="CE96" s="13"/>
      <c r="CF96" s="13"/>
      <c r="CG96" s="13"/>
      <c r="CH96" s="13"/>
      <c r="CI96" s="13"/>
      <c r="CJ96" s="13"/>
      <c r="CK96" s="13"/>
      <c r="CL96" s="13"/>
      <c r="CM96" s="13"/>
      <c r="CN96" s="13"/>
      <c r="CO96" s="13"/>
      <c r="CP96" s="13"/>
      <c r="CQ96" s="13"/>
      <c r="CR96" s="13"/>
      <c r="CS96" s="13"/>
      <c r="CT96" s="13"/>
      <c r="CU96" s="13"/>
      <c r="CV96" s="13"/>
      <c r="CW96" s="13"/>
      <c r="CX96" s="13"/>
    </row>
    <row r="97" spans="1:102" ht="14.5">
      <c r="A97" s="13"/>
      <c r="B97" s="17" t="s">
        <v>153</v>
      </c>
      <c r="C97" s="127">
        <f t="shared" si="18"/>
        <v>618</v>
      </c>
      <c r="D97" s="5">
        <v>183</v>
      </c>
      <c r="E97" s="5">
        <v>54</v>
      </c>
      <c r="F97" s="5">
        <v>126</v>
      </c>
      <c r="G97" s="5">
        <v>249</v>
      </c>
      <c r="H97" s="5">
        <v>6</v>
      </c>
      <c r="I97" s="35"/>
      <c r="J97" s="21">
        <v>30</v>
      </c>
      <c r="K97" s="183" t="s">
        <v>32</v>
      </c>
      <c r="L97" s="35"/>
      <c r="M97" s="127">
        <f t="shared" si="19"/>
        <v>42</v>
      </c>
      <c r="N97" s="5">
        <v>36</v>
      </c>
      <c r="O97" s="5">
        <v>6</v>
      </c>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c r="AY97" s="13"/>
      <c r="AZ97" s="13"/>
      <c r="BA97" s="13"/>
      <c r="BB97" s="13"/>
      <c r="BC97" s="13"/>
      <c r="BD97" s="13"/>
      <c r="BE97" s="13"/>
      <c r="BF97" s="13"/>
      <c r="BG97" s="13"/>
      <c r="BH97" s="13"/>
      <c r="BI97" s="13"/>
      <c r="BJ97" s="13"/>
      <c r="BK97" s="13"/>
      <c r="BL97" s="13"/>
      <c r="BM97" s="13"/>
      <c r="BN97" s="13"/>
      <c r="BO97" s="13"/>
      <c r="BP97" s="13"/>
      <c r="BQ97" s="13"/>
      <c r="BR97" s="13"/>
      <c r="BS97" s="13"/>
      <c r="BT97" s="13"/>
      <c r="BU97" s="13"/>
      <c r="BV97" s="13"/>
      <c r="BW97" s="13"/>
      <c r="BX97" s="13"/>
      <c r="BY97" s="13"/>
      <c r="BZ97" s="13"/>
      <c r="CA97" s="13"/>
      <c r="CB97" s="13"/>
      <c r="CC97" s="13"/>
      <c r="CD97" s="13"/>
      <c r="CE97" s="13"/>
      <c r="CF97" s="13"/>
      <c r="CG97" s="13"/>
      <c r="CH97" s="13"/>
      <c r="CI97" s="13"/>
      <c r="CJ97" s="13"/>
      <c r="CK97" s="13"/>
      <c r="CL97" s="13"/>
      <c r="CM97" s="13"/>
      <c r="CN97" s="13"/>
      <c r="CO97" s="13"/>
      <c r="CP97" s="13"/>
      <c r="CQ97" s="13"/>
      <c r="CR97" s="13"/>
      <c r="CS97" s="13"/>
      <c r="CT97" s="13"/>
      <c r="CU97" s="13"/>
      <c r="CV97" s="13"/>
      <c r="CW97" s="13"/>
      <c r="CX97" s="13"/>
    </row>
    <row r="98" spans="1:102" ht="14.5">
      <c r="A98" s="13"/>
      <c r="B98" s="17" t="s">
        <v>154</v>
      </c>
      <c r="C98" s="127">
        <f t="shared" si="18"/>
        <v>495</v>
      </c>
      <c r="D98" s="5">
        <v>144</v>
      </c>
      <c r="E98" s="5">
        <v>72</v>
      </c>
      <c r="F98" s="5">
        <v>63</v>
      </c>
      <c r="G98" s="5">
        <v>207</v>
      </c>
      <c r="H98" s="5">
        <v>9</v>
      </c>
      <c r="I98" s="35"/>
      <c r="J98" s="21">
        <v>6</v>
      </c>
      <c r="K98" s="183" t="s">
        <v>32</v>
      </c>
      <c r="L98" s="35"/>
      <c r="M98" s="127">
        <f t="shared" si="19"/>
        <v>72</v>
      </c>
      <c r="N98" s="5">
        <v>54</v>
      </c>
      <c r="O98" s="5">
        <v>18</v>
      </c>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c r="AO98" s="13"/>
      <c r="AP98" s="13"/>
      <c r="AQ98" s="13"/>
      <c r="AR98" s="13"/>
      <c r="AS98" s="13"/>
      <c r="AT98" s="13"/>
      <c r="AU98" s="13"/>
      <c r="AV98" s="13"/>
      <c r="AW98" s="13"/>
      <c r="AX98" s="13"/>
      <c r="AY98" s="13"/>
      <c r="AZ98" s="13"/>
      <c r="BA98" s="13"/>
      <c r="BB98" s="13"/>
      <c r="BC98" s="13"/>
      <c r="BD98" s="13"/>
      <c r="BE98" s="13"/>
      <c r="BF98" s="13"/>
      <c r="BG98" s="13"/>
      <c r="BH98" s="13"/>
      <c r="BI98" s="13"/>
      <c r="BJ98" s="13"/>
      <c r="BK98" s="13"/>
      <c r="BL98" s="13"/>
      <c r="BM98" s="13"/>
      <c r="BN98" s="13"/>
      <c r="BO98" s="13"/>
      <c r="BP98" s="13"/>
      <c r="BQ98" s="13"/>
      <c r="BR98" s="13"/>
      <c r="BS98" s="13"/>
      <c r="BT98" s="13"/>
      <c r="BU98" s="13"/>
      <c r="BV98" s="13"/>
      <c r="BW98" s="13"/>
      <c r="BX98" s="13"/>
      <c r="BY98" s="13"/>
      <c r="BZ98" s="13"/>
      <c r="CA98" s="13"/>
      <c r="CB98" s="13"/>
      <c r="CC98" s="13"/>
      <c r="CD98" s="13"/>
      <c r="CE98" s="13"/>
      <c r="CF98" s="13"/>
      <c r="CG98" s="13"/>
      <c r="CH98" s="13"/>
      <c r="CI98" s="13"/>
      <c r="CJ98" s="13"/>
      <c r="CK98" s="13"/>
      <c r="CL98" s="13"/>
      <c r="CM98" s="13"/>
      <c r="CN98" s="13"/>
      <c r="CO98" s="13"/>
      <c r="CP98" s="13"/>
      <c r="CQ98" s="13"/>
      <c r="CR98" s="13"/>
      <c r="CS98" s="13"/>
      <c r="CT98" s="13"/>
      <c r="CU98" s="13"/>
      <c r="CV98" s="13"/>
      <c r="CW98" s="13"/>
      <c r="CX98" s="13"/>
    </row>
    <row r="99" spans="1:102" ht="14.5">
      <c r="A99" s="13"/>
      <c r="B99" s="17" t="s">
        <v>155</v>
      </c>
      <c r="C99" s="127">
        <f t="shared" si="18"/>
        <v>360</v>
      </c>
      <c r="D99" s="5">
        <v>150</v>
      </c>
      <c r="E99" s="5">
        <v>18</v>
      </c>
      <c r="F99" s="5">
        <v>54</v>
      </c>
      <c r="G99" s="5">
        <v>132</v>
      </c>
      <c r="H99" s="5">
        <v>6</v>
      </c>
      <c r="I99" s="35"/>
      <c r="J99" s="21">
        <v>27</v>
      </c>
      <c r="K99" s="182">
        <v>12</v>
      </c>
      <c r="L99" s="35"/>
      <c r="M99" s="127">
        <f t="shared" si="19"/>
        <v>105</v>
      </c>
      <c r="N99" s="5">
        <v>90</v>
      </c>
      <c r="O99" s="5">
        <v>15</v>
      </c>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c r="BJ99" s="13"/>
      <c r="BK99" s="13"/>
      <c r="BL99" s="13"/>
      <c r="BM99" s="13"/>
      <c r="BN99" s="13"/>
      <c r="BO99" s="13"/>
      <c r="BP99" s="13"/>
      <c r="BQ99" s="13"/>
      <c r="BR99" s="13"/>
      <c r="BS99" s="13"/>
      <c r="BT99" s="13"/>
      <c r="BU99" s="13"/>
      <c r="BV99" s="13"/>
      <c r="BW99" s="13"/>
      <c r="BX99" s="13"/>
      <c r="BY99" s="13"/>
      <c r="BZ99" s="13"/>
      <c r="CA99" s="13"/>
      <c r="CB99" s="13"/>
      <c r="CC99" s="13"/>
      <c r="CD99" s="13"/>
      <c r="CE99" s="13"/>
      <c r="CF99" s="13"/>
      <c r="CG99" s="13"/>
      <c r="CH99" s="13"/>
      <c r="CI99" s="13"/>
      <c r="CJ99" s="13"/>
      <c r="CK99" s="13"/>
      <c r="CL99" s="13"/>
      <c r="CM99" s="13"/>
      <c r="CN99" s="13"/>
      <c r="CO99" s="13"/>
      <c r="CP99" s="13"/>
      <c r="CQ99" s="13"/>
      <c r="CR99" s="13"/>
      <c r="CS99" s="13"/>
      <c r="CT99" s="13"/>
      <c r="CU99" s="13"/>
      <c r="CV99" s="13"/>
      <c r="CW99" s="13"/>
      <c r="CX99" s="13"/>
    </row>
    <row r="100" spans="1:102" ht="14.5">
      <c r="A100" s="13"/>
      <c r="B100" s="17" t="s">
        <v>156</v>
      </c>
      <c r="C100" s="127">
        <f t="shared" si="18"/>
        <v>372</v>
      </c>
      <c r="D100" s="5">
        <v>120</v>
      </c>
      <c r="E100" s="5">
        <v>39</v>
      </c>
      <c r="F100" s="5">
        <v>51</v>
      </c>
      <c r="G100" s="5">
        <v>153</v>
      </c>
      <c r="H100" s="5">
        <v>9</v>
      </c>
      <c r="I100" s="35"/>
      <c r="J100" s="21">
        <v>27</v>
      </c>
      <c r="K100" s="182">
        <v>12</v>
      </c>
      <c r="L100" s="35"/>
      <c r="M100" s="127">
        <f t="shared" si="19"/>
        <v>51</v>
      </c>
      <c r="N100" s="5">
        <v>42</v>
      </c>
      <c r="O100" s="5">
        <v>9</v>
      </c>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13"/>
      <c r="AN100" s="13"/>
      <c r="AO100" s="13"/>
      <c r="AP100" s="13"/>
      <c r="AQ100" s="13"/>
      <c r="AR100" s="13"/>
      <c r="AS100" s="13"/>
      <c r="AT100" s="13"/>
      <c r="AU100" s="13"/>
      <c r="AV100" s="13"/>
      <c r="AW100" s="13"/>
      <c r="AX100" s="13"/>
      <c r="AY100" s="13"/>
      <c r="AZ100" s="13"/>
      <c r="BA100" s="13"/>
      <c r="BB100" s="13"/>
      <c r="BC100" s="13"/>
      <c r="BD100" s="13"/>
      <c r="BE100" s="13"/>
      <c r="BF100" s="13"/>
      <c r="BG100" s="13"/>
      <c r="BH100" s="13"/>
      <c r="BI100" s="13"/>
      <c r="BJ100" s="13"/>
      <c r="BK100" s="13"/>
      <c r="BL100" s="13"/>
      <c r="BM100" s="13"/>
      <c r="BN100" s="13"/>
      <c r="BO100" s="13"/>
      <c r="BP100" s="13"/>
      <c r="BQ100" s="13"/>
      <c r="BR100" s="13"/>
      <c r="BS100" s="13"/>
      <c r="BT100" s="13"/>
      <c r="BU100" s="13"/>
      <c r="BV100" s="13"/>
      <c r="BW100" s="13"/>
      <c r="BX100" s="13"/>
      <c r="BY100" s="13"/>
      <c r="BZ100" s="13"/>
      <c r="CA100" s="13"/>
      <c r="CB100" s="13"/>
      <c r="CC100" s="13"/>
      <c r="CD100" s="13"/>
      <c r="CE100" s="13"/>
      <c r="CF100" s="13"/>
      <c r="CG100" s="13"/>
      <c r="CH100" s="13"/>
      <c r="CI100" s="13"/>
      <c r="CJ100" s="13"/>
      <c r="CK100" s="13"/>
      <c r="CL100" s="13"/>
      <c r="CM100" s="13"/>
      <c r="CN100" s="13"/>
      <c r="CO100" s="13"/>
      <c r="CP100" s="13"/>
      <c r="CQ100" s="13"/>
      <c r="CR100" s="13"/>
      <c r="CS100" s="13"/>
      <c r="CT100" s="13"/>
      <c r="CU100" s="13"/>
      <c r="CV100" s="13"/>
      <c r="CW100" s="13"/>
      <c r="CX100" s="13"/>
    </row>
    <row r="101" spans="1:102" ht="14.5">
      <c r="A101" s="13"/>
      <c r="B101" s="17" t="s">
        <v>157</v>
      </c>
      <c r="C101" s="127">
        <f t="shared" si="18"/>
        <v>294</v>
      </c>
      <c r="D101" s="5">
        <v>93</v>
      </c>
      <c r="E101" s="5">
        <v>36</v>
      </c>
      <c r="F101" s="5">
        <v>51</v>
      </c>
      <c r="G101" s="5">
        <v>114</v>
      </c>
      <c r="H101" s="5">
        <v>0</v>
      </c>
      <c r="I101" s="35"/>
      <c r="J101" s="21">
        <v>18</v>
      </c>
      <c r="K101" s="182">
        <v>6</v>
      </c>
      <c r="L101" s="35"/>
      <c r="M101" s="127">
        <f t="shared" si="19"/>
        <v>126</v>
      </c>
      <c r="N101" s="5">
        <v>78</v>
      </c>
      <c r="O101" s="5">
        <v>48</v>
      </c>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c r="AO101" s="13"/>
      <c r="AP101" s="13"/>
      <c r="AQ101" s="13"/>
      <c r="AR101" s="13"/>
      <c r="AS101" s="13"/>
      <c r="AT101" s="13"/>
      <c r="AU101" s="13"/>
      <c r="AV101" s="13"/>
      <c r="AW101" s="13"/>
      <c r="AX101" s="13"/>
      <c r="AY101" s="13"/>
      <c r="AZ101" s="13"/>
      <c r="BA101" s="13"/>
      <c r="BB101" s="13"/>
      <c r="BC101" s="13"/>
      <c r="BD101" s="13"/>
      <c r="BE101" s="13"/>
      <c r="BF101" s="13"/>
      <c r="BG101" s="13"/>
      <c r="BH101" s="13"/>
      <c r="BI101" s="13"/>
      <c r="BJ101" s="13"/>
      <c r="BK101" s="13"/>
      <c r="BL101" s="13"/>
      <c r="BM101" s="13"/>
      <c r="BN101" s="13"/>
      <c r="BO101" s="13"/>
      <c r="BP101" s="13"/>
      <c r="BQ101" s="13"/>
      <c r="BR101" s="13"/>
      <c r="BS101" s="13"/>
      <c r="BT101" s="13"/>
      <c r="BU101" s="13"/>
      <c r="BV101" s="13"/>
      <c r="BW101" s="13"/>
      <c r="BX101" s="13"/>
      <c r="BY101" s="13"/>
      <c r="BZ101" s="13"/>
      <c r="CA101" s="13"/>
      <c r="CB101" s="13"/>
      <c r="CC101" s="13"/>
      <c r="CD101" s="13"/>
      <c r="CE101" s="13"/>
      <c r="CF101" s="13"/>
      <c r="CG101" s="13"/>
      <c r="CH101" s="13"/>
      <c r="CI101" s="13"/>
      <c r="CJ101" s="13"/>
      <c r="CK101" s="13"/>
      <c r="CL101" s="13"/>
      <c r="CM101" s="13"/>
      <c r="CN101" s="13"/>
      <c r="CO101" s="13"/>
      <c r="CP101" s="13"/>
      <c r="CQ101" s="13"/>
      <c r="CR101" s="13"/>
      <c r="CS101" s="13"/>
      <c r="CT101" s="13"/>
      <c r="CU101" s="13"/>
      <c r="CV101" s="13"/>
      <c r="CW101" s="13"/>
      <c r="CX101" s="13"/>
    </row>
    <row r="102" spans="1:102" ht="14.5">
      <c r="A102" s="13"/>
      <c r="B102" s="17" t="s">
        <v>158</v>
      </c>
      <c r="C102" s="127">
        <f t="shared" si="18"/>
        <v>399</v>
      </c>
      <c r="D102" s="5">
        <v>39</v>
      </c>
      <c r="E102" s="5">
        <v>0</v>
      </c>
      <c r="F102" s="5">
        <v>198</v>
      </c>
      <c r="G102" s="5">
        <v>153</v>
      </c>
      <c r="H102" s="5">
        <v>9</v>
      </c>
      <c r="I102" s="35"/>
      <c r="J102" s="21">
        <v>9</v>
      </c>
      <c r="K102" s="183" t="s">
        <v>32</v>
      </c>
      <c r="L102" s="35"/>
      <c r="M102" s="127">
        <f t="shared" si="19"/>
        <v>12</v>
      </c>
      <c r="N102" s="5">
        <v>12</v>
      </c>
      <c r="O102" s="5">
        <v>0</v>
      </c>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c r="AY102" s="13"/>
      <c r="AZ102" s="13"/>
      <c r="BA102" s="13"/>
      <c r="BB102" s="13"/>
      <c r="BC102" s="13"/>
      <c r="BD102" s="13"/>
      <c r="BE102" s="13"/>
      <c r="BF102" s="13"/>
      <c r="BG102" s="13"/>
      <c r="BH102" s="13"/>
      <c r="BI102" s="13"/>
      <c r="BJ102" s="13"/>
      <c r="BK102" s="13"/>
      <c r="BL102" s="13"/>
      <c r="BM102" s="13"/>
      <c r="BN102" s="13"/>
      <c r="BO102" s="13"/>
      <c r="BP102" s="13"/>
      <c r="BQ102" s="13"/>
      <c r="BR102" s="13"/>
      <c r="BS102" s="13"/>
      <c r="BT102" s="13"/>
      <c r="BU102" s="13"/>
      <c r="BV102" s="13"/>
      <c r="BW102" s="13"/>
      <c r="BX102" s="13"/>
      <c r="BY102" s="13"/>
      <c r="BZ102" s="13"/>
      <c r="CA102" s="13"/>
      <c r="CB102" s="13"/>
      <c r="CC102" s="13"/>
      <c r="CD102" s="13"/>
      <c r="CE102" s="13"/>
      <c r="CF102" s="13"/>
      <c r="CG102" s="13"/>
      <c r="CH102" s="13"/>
      <c r="CI102" s="13"/>
      <c r="CJ102" s="13"/>
      <c r="CK102" s="13"/>
      <c r="CL102" s="13"/>
      <c r="CM102" s="13"/>
      <c r="CN102" s="13"/>
      <c r="CO102" s="13"/>
      <c r="CP102" s="13"/>
      <c r="CQ102" s="13"/>
      <c r="CR102" s="13"/>
      <c r="CS102" s="13"/>
      <c r="CT102" s="13"/>
      <c r="CU102" s="13"/>
      <c r="CV102" s="13"/>
      <c r="CW102" s="13"/>
      <c r="CX102" s="13"/>
    </row>
    <row r="103" spans="1:102" ht="14.5">
      <c r="A103" s="13"/>
      <c r="B103" s="17" t="s">
        <v>159</v>
      </c>
      <c r="C103" s="127">
        <f t="shared" si="18"/>
        <v>360</v>
      </c>
      <c r="D103" s="5">
        <v>105</v>
      </c>
      <c r="E103" s="5">
        <v>9</v>
      </c>
      <c r="F103" s="5">
        <v>93</v>
      </c>
      <c r="G103" s="5">
        <v>138</v>
      </c>
      <c r="H103" s="5">
        <v>15</v>
      </c>
      <c r="I103" s="35"/>
      <c r="J103" s="21">
        <v>33</v>
      </c>
      <c r="K103" s="183" t="s">
        <v>32</v>
      </c>
      <c r="L103" s="35"/>
      <c r="M103" s="127">
        <f t="shared" si="19"/>
        <v>45</v>
      </c>
      <c r="N103" s="5">
        <v>45</v>
      </c>
      <c r="O103" s="5">
        <v>0</v>
      </c>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c r="AX103" s="13"/>
      <c r="AY103" s="13"/>
      <c r="AZ103" s="13"/>
      <c r="BA103" s="13"/>
      <c r="BB103" s="13"/>
      <c r="BC103" s="13"/>
      <c r="BD103" s="13"/>
      <c r="BE103" s="13"/>
      <c r="BF103" s="13"/>
      <c r="BG103" s="13"/>
      <c r="BH103" s="13"/>
      <c r="BI103" s="13"/>
      <c r="BJ103" s="13"/>
      <c r="BK103" s="13"/>
      <c r="BL103" s="13"/>
      <c r="BM103" s="13"/>
      <c r="BN103" s="13"/>
      <c r="BO103" s="13"/>
      <c r="BP103" s="13"/>
      <c r="BQ103" s="13"/>
      <c r="BR103" s="13"/>
      <c r="BS103" s="13"/>
      <c r="BT103" s="13"/>
      <c r="BU103" s="13"/>
      <c r="BV103" s="13"/>
      <c r="BW103" s="13"/>
      <c r="BX103" s="13"/>
      <c r="BY103" s="13"/>
      <c r="BZ103" s="13"/>
      <c r="CA103" s="13"/>
      <c r="CB103" s="13"/>
      <c r="CC103" s="13"/>
      <c r="CD103" s="13"/>
      <c r="CE103" s="13"/>
      <c r="CF103" s="13"/>
      <c r="CG103" s="13"/>
      <c r="CH103" s="13"/>
      <c r="CI103" s="13"/>
      <c r="CJ103" s="13"/>
      <c r="CK103" s="13"/>
      <c r="CL103" s="13"/>
      <c r="CM103" s="13"/>
      <c r="CN103" s="13"/>
      <c r="CO103" s="13"/>
      <c r="CP103" s="13"/>
      <c r="CQ103" s="13"/>
      <c r="CR103" s="13"/>
      <c r="CS103" s="13"/>
      <c r="CT103" s="13"/>
      <c r="CU103" s="13"/>
      <c r="CV103" s="13"/>
      <c r="CW103" s="13"/>
      <c r="CX103" s="13"/>
    </row>
    <row r="104" spans="1:102" ht="14.5">
      <c r="A104" s="13"/>
      <c r="B104" s="17" t="s">
        <v>160</v>
      </c>
      <c r="C104" s="127">
        <f t="shared" si="18"/>
        <v>369</v>
      </c>
      <c r="D104" s="5">
        <v>102</v>
      </c>
      <c r="E104" s="5">
        <v>36</v>
      </c>
      <c r="F104" s="5">
        <v>84</v>
      </c>
      <c r="G104" s="5">
        <v>141</v>
      </c>
      <c r="H104" s="5">
        <v>6</v>
      </c>
      <c r="I104" s="35"/>
      <c r="J104" s="21">
        <v>12</v>
      </c>
      <c r="K104" s="183" t="s">
        <v>32</v>
      </c>
      <c r="L104" s="35"/>
      <c r="M104" s="127">
        <f t="shared" si="19"/>
        <v>42</v>
      </c>
      <c r="N104" s="5">
        <v>33</v>
      </c>
      <c r="O104" s="5">
        <v>9</v>
      </c>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L104" s="13"/>
      <c r="AM104" s="13"/>
      <c r="AN104" s="13"/>
      <c r="AO104" s="13"/>
      <c r="AP104" s="13"/>
      <c r="AQ104" s="13"/>
      <c r="AR104" s="13"/>
      <c r="AS104" s="13"/>
      <c r="AT104" s="13"/>
      <c r="AU104" s="13"/>
      <c r="AV104" s="13"/>
      <c r="AW104" s="13"/>
      <c r="AX104" s="13"/>
      <c r="AY104" s="13"/>
      <c r="AZ104" s="13"/>
      <c r="BA104" s="13"/>
      <c r="BB104" s="13"/>
      <c r="BC104" s="13"/>
      <c r="BD104" s="13"/>
      <c r="BE104" s="13"/>
      <c r="BF104" s="13"/>
      <c r="BG104" s="13"/>
      <c r="BH104" s="13"/>
      <c r="BI104" s="13"/>
      <c r="BJ104" s="13"/>
      <c r="BK104" s="13"/>
      <c r="BL104" s="13"/>
      <c r="BM104" s="13"/>
      <c r="BN104" s="13"/>
      <c r="BO104" s="13"/>
      <c r="BP104" s="13"/>
      <c r="BQ104" s="13"/>
      <c r="BR104" s="13"/>
      <c r="BS104" s="13"/>
      <c r="BT104" s="13"/>
      <c r="BU104" s="13"/>
      <c r="BV104" s="13"/>
      <c r="BW104" s="13"/>
      <c r="BX104" s="13"/>
      <c r="BY104" s="13"/>
      <c r="BZ104" s="13"/>
      <c r="CA104" s="13"/>
      <c r="CB104" s="13"/>
      <c r="CC104" s="13"/>
      <c r="CD104" s="13"/>
      <c r="CE104" s="13"/>
      <c r="CF104" s="13"/>
      <c r="CG104" s="13"/>
      <c r="CH104" s="13"/>
      <c r="CI104" s="13"/>
      <c r="CJ104" s="13"/>
      <c r="CK104" s="13"/>
      <c r="CL104" s="13"/>
      <c r="CM104" s="13"/>
      <c r="CN104" s="13"/>
      <c r="CO104" s="13"/>
      <c r="CP104" s="13"/>
      <c r="CQ104" s="13"/>
      <c r="CR104" s="13"/>
      <c r="CS104" s="13"/>
      <c r="CT104" s="13"/>
      <c r="CU104" s="13"/>
      <c r="CV104" s="13"/>
      <c r="CW104" s="13"/>
      <c r="CX104" s="13"/>
    </row>
    <row r="105" spans="1:102" ht="14.5">
      <c r="A105" s="13"/>
      <c r="B105" s="17" t="s">
        <v>161</v>
      </c>
      <c r="C105" s="127">
        <f t="shared" si="18"/>
        <v>393</v>
      </c>
      <c r="D105" s="5">
        <v>96</v>
      </c>
      <c r="E105" s="5">
        <v>27</v>
      </c>
      <c r="F105" s="5">
        <v>93</v>
      </c>
      <c r="G105" s="5">
        <v>171</v>
      </c>
      <c r="H105" s="5">
        <v>6</v>
      </c>
      <c r="I105" s="35"/>
      <c r="J105" s="21">
        <v>12</v>
      </c>
      <c r="K105" s="183"/>
      <c r="L105" s="35"/>
      <c r="M105" s="127">
        <f t="shared" si="19"/>
        <v>9</v>
      </c>
      <c r="N105" s="5">
        <v>9</v>
      </c>
      <c r="O105" s="5">
        <v>0</v>
      </c>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c r="BH105" s="13"/>
      <c r="BI105" s="13"/>
      <c r="BJ105" s="13"/>
      <c r="BK105" s="13"/>
      <c r="BL105" s="13"/>
      <c r="BM105" s="13"/>
      <c r="BN105" s="13"/>
      <c r="BO105" s="13"/>
      <c r="BP105" s="13"/>
      <c r="BQ105" s="13"/>
      <c r="BR105" s="13"/>
      <c r="BS105" s="13"/>
      <c r="BT105" s="13"/>
      <c r="BU105" s="13"/>
      <c r="BV105" s="13"/>
      <c r="BW105" s="13"/>
      <c r="BX105" s="13"/>
      <c r="BY105" s="13"/>
      <c r="BZ105" s="13"/>
      <c r="CA105" s="13"/>
      <c r="CB105" s="13"/>
      <c r="CC105" s="13"/>
      <c r="CD105" s="13"/>
      <c r="CE105" s="13"/>
      <c r="CF105" s="13"/>
      <c r="CG105" s="13"/>
      <c r="CH105" s="13"/>
      <c r="CI105" s="13"/>
      <c r="CJ105" s="13"/>
      <c r="CK105" s="13"/>
      <c r="CL105" s="13"/>
      <c r="CM105" s="13"/>
      <c r="CN105" s="13"/>
      <c r="CO105" s="13"/>
      <c r="CP105" s="13"/>
      <c r="CQ105" s="13"/>
      <c r="CR105" s="13"/>
      <c r="CS105" s="13"/>
      <c r="CT105" s="13"/>
      <c r="CU105" s="13"/>
      <c r="CV105" s="13"/>
      <c r="CW105" s="13"/>
      <c r="CX105" s="13"/>
    </row>
    <row r="106" spans="1:102" ht="14.5">
      <c r="A106" s="13"/>
      <c r="B106" s="17" t="s">
        <v>162</v>
      </c>
      <c r="C106" s="127">
        <f t="shared" si="18"/>
        <v>357</v>
      </c>
      <c r="D106" s="5">
        <v>15</v>
      </c>
      <c r="E106" s="5">
        <v>0</v>
      </c>
      <c r="F106" s="5">
        <v>249</v>
      </c>
      <c r="G106" s="5">
        <v>87</v>
      </c>
      <c r="H106" s="5">
        <v>6</v>
      </c>
      <c r="I106" s="35"/>
      <c r="J106" s="21">
        <v>6</v>
      </c>
      <c r="K106" s="182">
        <v>6</v>
      </c>
      <c r="L106" s="35"/>
      <c r="M106" s="127">
        <f t="shared" si="19"/>
        <v>0</v>
      </c>
      <c r="N106" s="5">
        <v>0</v>
      </c>
      <c r="O106" s="5">
        <v>0</v>
      </c>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c r="AO106" s="13"/>
      <c r="AP106" s="13"/>
      <c r="AQ106" s="13"/>
      <c r="AR106" s="13"/>
      <c r="AS106" s="13"/>
      <c r="AT106" s="13"/>
      <c r="AU106" s="13"/>
      <c r="AV106" s="13"/>
      <c r="AW106" s="13"/>
      <c r="AX106" s="13"/>
      <c r="AY106" s="13"/>
      <c r="AZ106" s="13"/>
      <c r="BA106" s="13"/>
      <c r="BB106" s="13"/>
      <c r="BC106" s="13"/>
      <c r="BD106" s="13"/>
      <c r="BE106" s="13"/>
      <c r="BF106" s="13"/>
      <c r="BG106" s="13"/>
      <c r="BH106" s="13"/>
      <c r="BI106" s="13"/>
      <c r="BJ106" s="13"/>
      <c r="BK106" s="13"/>
      <c r="BL106" s="13"/>
      <c r="BM106" s="13"/>
      <c r="BN106" s="13"/>
      <c r="BO106" s="13"/>
      <c r="BP106" s="13"/>
      <c r="BQ106" s="13"/>
      <c r="BR106" s="13"/>
      <c r="BS106" s="13"/>
      <c r="BT106" s="13"/>
      <c r="BU106" s="13"/>
      <c r="BV106" s="13"/>
      <c r="BW106" s="13"/>
      <c r="BX106" s="13"/>
      <c r="BY106" s="13"/>
      <c r="BZ106" s="13"/>
      <c r="CA106" s="13"/>
      <c r="CB106" s="13"/>
      <c r="CC106" s="13"/>
      <c r="CD106" s="13"/>
      <c r="CE106" s="13"/>
      <c r="CF106" s="13"/>
      <c r="CG106" s="13"/>
      <c r="CH106" s="13"/>
      <c r="CI106" s="13"/>
      <c r="CJ106" s="13"/>
      <c r="CK106" s="13"/>
      <c r="CL106" s="13"/>
      <c r="CM106" s="13"/>
      <c r="CN106" s="13"/>
      <c r="CO106" s="13"/>
      <c r="CP106" s="13"/>
      <c r="CQ106" s="13"/>
      <c r="CR106" s="13"/>
      <c r="CS106" s="13"/>
      <c r="CT106" s="13"/>
      <c r="CU106" s="13"/>
      <c r="CV106" s="13"/>
      <c r="CW106" s="13"/>
      <c r="CX106" s="13"/>
    </row>
    <row r="107" spans="1:102" ht="14.5">
      <c r="A107" s="13"/>
      <c r="B107" s="17" t="s">
        <v>163</v>
      </c>
      <c r="C107" s="127">
        <f t="shared" si="18"/>
        <v>333</v>
      </c>
      <c r="D107" s="5">
        <v>12</v>
      </c>
      <c r="E107" s="5">
        <v>0</v>
      </c>
      <c r="F107" s="5">
        <v>213</v>
      </c>
      <c r="G107" s="5">
        <v>99</v>
      </c>
      <c r="H107" s="5">
        <v>9</v>
      </c>
      <c r="I107" s="35"/>
      <c r="J107" s="181" t="s">
        <v>32</v>
      </c>
      <c r="K107" s="183" t="s">
        <v>32</v>
      </c>
      <c r="L107" s="35"/>
      <c r="M107" s="127">
        <f t="shared" si="19"/>
        <v>9</v>
      </c>
      <c r="N107" s="5">
        <v>9</v>
      </c>
      <c r="O107" s="5">
        <v>0</v>
      </c>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3"/>
      <c r="AY107" s="13"/>
      <c r="AZ107" s="13"/>
      <c r="BA107" s="13"/>
      <c r="BB107" s="13"/>
      <c r="BC107" s="13"/>
      <c r="BD107" s="13"/>
      <c r="BE107" s="13"/>
      <c r="BF107" s="13"/>
      <c r="BG107" s="13"/>
      <c r="BH107" s="13"/>
      <c r="BI107" s="13"/>
      <c r="BJ107" s="13"/>
      <c r="BK107" s="13"/>
      <c r="BL107" s="13"/>
      <c r="BM107" s="13"/>
      <c r="BN107" s="13"/>
      <c r="BO107" s="13"/>
      <c r="BP107" s="13"/>
      <c r="BQ107" s="13"/>
      <c r="BR107" s="13"/>
      <c r="BS107" s="13"/>
      <c r="BT107" s="13"/>
      <c r="BU107" s="13"/>
      <c r="BV107" s="13"/>
      <c r="BW107" s="13"/>
      <c r="BX107" s="13"/>
      <c r="BY107" s="13"/>
      <c r="BZ107" s="13"/>
      <c r="CA107" s="13"/>
      <c r="CB107" s="13"/>
      <c r="CC107" s="13"/>
      <c r="CD107" s="13"/>
      <c r="CE107" s="13"/>
      <c r="CF107" s="13"/>
      <c r="CG107" s="13"/>
      <c r="CH107" s="13"/>
      <c r="CI107" s="13"/>
      <c r="CJ107" s="13"/>
      <c r="CK107" s="13"/>
      <c r="CL107" s="13"/>
      <c r="CM107" s="13"/>
      <c r="CN107" s="13"/>
      <c r="CO107" s="13"/>
      <c r="CP107" s="13"/>
      <c r="CQ107" s="13"/>
      <c r="CR107" s="13"/>
      <c r="CS107" s="13"/>
      <c r="CT107" s="13"/>
      <c r="CU107" s="13"/>
      <c r="CV107" s="13"/>
      <c r="CW107" s="13"/>
      <c r="CX107" s="13"/>
    </row>
    <row r="108" spans="1:102" ht="14.5">
      <c r="A108" s="13"/>
      <c r="B108" s="17" t="s">
        <v>164</v>
      </c>
      <c r="C108" s="127">
        <f t="shared" si="18"/>
        <v>291</v>
      </c>
      <c r="D108" s="5">
        <v>108</v>
      </c>
      <c r="E108" s="5">
        <v>24</v>
      </c>
      <c r="F108" s="5">
        <v>39</v>
      </c>
      <c r="G108" s="5">
        <v>114</v>
      </c>
      <c r="H108" s="5">
        <v>6</v>
      </c>
      <c r="I108" s="35"/>
      <c r="J108" s="21">
        <v>21</v>
      </c>
      <c r="K108" s="183" t="s">
        <v>32</v>
      </c>
      <c r="L108" s="35"/>
      <c r="M108" s="127">
        <f t="shared" si="19"/>
        <v>42</v>
      </c>
      <c r="N108" s="5">
        <v>33</v>
      </c>
      <c r="O108" s="5">
        <v>9</v>
      </c>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c r="AS108" s="13"/>
      <c r="AT108" s="13"/>
      <c r="AU108" s="13"/>
      <c r="AV108" s="13"/>
      <c r="AW108" s="13"/>
      <c r="AX108" s="13"/>
      <c r="AY108" s="13"/>
      <c r="AZ108" s="13"/>
      <c r="BA108" s="13"/>
      <c r="BB108" s="13"/>
      <c r="BC108" s="13"/>
      <c r="BD108" s="13"/>
      <c r="BE108" s="13"/>
      <c r="BF108" s="13"/>
      <c r="BG108" s="13"/>
      <c r="BH108" s="13"/>
      <c r="BI108" s="13"/>
      <c r="BJ108" s="13"/>
      <c r="BK108" s="13"/>
      <c r="BL108" s="13"/>
      <c r="BM108" s="13"/>
      <c r="BN108" s="13"/>
      <c r="BO108" s="13"/>
      <c r="BP108" s="13"/>
      <c r="BQ108" s="13"/>
      <c r="BR108" s="13"/>
      <c r="BS108" s="13"/>
      <c r="BT108" s="13"/>
      <c r="BU108" s="13"/>
      <c r="BV108" s="13"/>
      <c r="BW108" s="13"/>
      <c r="BX108" s="13"/>
      <c r="BY108" s="13"/>
      <c r="BZ108" s="13"/>
      <c r="CA108" s="13"/>
      <c r="CB108" s="13"/>
      <c r="CC108" s="13"/>
      <c r="CD108" s="13"/>
      <c r="CE108" s="13"/>
      <c r="CF108" s="13"/>
      <c r="CG108" s="13"/>
      <c r="CH108" s="13"/>
      <c r="CI108" s="13"/>
      <c r="CJ108" s="13"/>
      <c r="CK108" s="13"/>
      <c r="CL108" s="13"/>
      <c r="CM108" s="13"/>
      <c r="CN108" s="13"/>
      <c r="CO108" s="13"/>
      <c r="CP108" s="13"/>
      <c r="CQ108" s="13"/>
      <c r="CR108" s="13"/>
      <c r="CS108" s="13"/>
      <c r="CT108" s="13"/>
      <c r="CU108" s="13"/>
      <c r="CV108" s="13"/>
      <c r="CW108" s="13"/>
      <c r="CX108" s="13"/>
    </row>
    <row r="109" spans="1:102" ht="14.5">
      <c r="A109" s="13"/>
      <c r="B109" s="17" t="s">
        <v>165</v>
      </c>
      <c r="C109" s="127">
        <f t="shared" si="18"/>
        <v>255</v>
      </c>
      <c r="D109" s="5">
        <v>66</v>
      </c>
      <c r="E109" s="5">
        <v>45</v>
      </c>
      <c r="F109" s="5">
        <v>45</v>
      </c>
      <c r="G109" s="5">
        <v>99</v>
      </c>
      <c r="H109" s="5">
        <v>0</v>
      </c>
      <c r="I109" s="35"/>
      <c r="J109" s="181" t="s">
        <v>32</v>
      </c>
      <c r="K109" s="183" t="s">
        <v>32</v>
      </c>
      <c r="L109" s="35"/>
      <c r="M109" s="127">
        <f t="shared" si="19"/>
        <v>45</v>
      </c>
      <c r="N109" s="5">
        <v>30</v>
      </c>
      <c r="O109" s="5">
        <v>15</v>
      </c>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3"/>
      <c r="AZ109" s="13"/>
      <c r="BA109" s="13"/>
      <c r="BB109" s="13"/>
      <c r="BC109" s="13"/>
      <c r="BD109" s="13"/>
      <c r="BE109" s="13"/>
      <c r="BF109" s="13"/>
      <c r="BG109" s="13"/>
      <c r="BH109" s="13"/>
      <c r="BI109" s="13"/>
      <c r="BJ109" s="13"/>
      <c r="BK109" s="13"/>
      <c r="BL109" s="13"/>
      <c r="BM109" s="13"/>
      <c r="BN109" s="13"/>
      <c r="BO109" s="13"/>
      <c r="BP109" s="13"/>
      <c r="BQ109" s="13"/>
      <c r="BR109" s="13"/>
      <c r="BS109" s="13"/>
      <c r="BT109" s="13"/>
      <c r="BU109" s="13"/>
      <c r="BV109" s="13"/>
      <c r="BW109" s="13"/>
      <c r="BX109" s="13"/>
      <c r="BY109" s="13"/>
      <c r="BZ109" s="13"/>
      <c r="CA109" s="13"/>
      <c r="CB109" s="13"/>
      <c r="CC109" s="13"/>
      <c r="CD109" s="13"/>
      <c r="CE109" s="13"/>
      <c r="CF109" s="13"/>
      <c r="CG109" s="13"/>
      <c r="CH109" s="13"/>
      <c r="CI109" s="13"/>
      <c r="CJ109" s="13"/>
      <c r="CK109" s="13"/>
      <c r="CL109" s="13"/>
      <c r="CM109" s="13"/>
      <c r="CN109" s="13"/>
      <c r="CO109" s="13"/>
      <c r="CP109" s="13"/>
      <c r="CQ109" s="13"/>
      <c r="CR109" s="13"/>
      <c r="CS109" s="13"/>
      <c r="CT109" s="13"/>
      <c r="CU109" s="13"/>
      <c r="CV109" s="13"/>
      <c r="CW109" s="13"/>
      <c r="CX109" s="13"/>
    </row>
    <row r="110" spans="1:102" ht="14.5">
      <c r="A110" s="13"/>
      <c r="B110" s="17" t="s">
        <v>166</v>
      </c>
      <c r="C110" s="127">
        <f t="shared" si="18"/>
        <v>279</v>
      </c>
      <c r="D110" s="5">
        <v>84</v>
      </c>
      <c r="E110" s="5">
        <v>21</v>
      </c>
      <c r="F110" s="5">
        <v>60</v>
      </c>
      <c r="G110" s="5">
        <v>114</v>
      </c>
      <c r="H110" s="5">
        <v>0</v>
      </c>
      <c r="I110" s="35"/>
      <c r="J110" s="21">
        <v>21</v>
      </c>
      <c r="K110" s="182">
        <v>9</v>
      </c>
      <c r="L110" s="35"/>
      <c r="M110" s="127">
        <f t="shared" si="19"/>
        <v>15</v>
      </c>
      <c r="N110" s="5">
        <v>15</v>
      </c>
      <c r="O110" s="5">
        <v>0</v>
      </c>
      <c r="P110" s="13"/>
      <c r="Q110" s="13"/>
      <c r="R110" s="13"/>
      <c r="S110" s="13"/>
      <c r="T110" s="13"/>
      <c r="U110" s="13"/>
      <c r="V110" s="13"/>
      <c r="W110" s="13"/>
      <c r="X110" s="13"/>
      <c r="Y110" s="13"/>
      <c r="Z110" s="13"/>
      <c r="AA110" s="13"/>
      <c r="AB110" s="13"/>
      <c r="AC110" s="13"/>
      <c r="AD110" s="13"/>
      <c r="AE110" s="13"/>
      <c r="AF110" s="13"/>
      <c r="AG110" s="13"/>
      <c r="AH110" s="13"/>
      <c r="AI110" s="13"/>
      <c r="AJ110" s="13"/>
      <c r="AK110" s="13"/>
      <c r="AL110" s="13"/>
      <c r="AM110" s="13"/>
      <c r="AN110" s="13"/>
      <c r="AO110" s="13"/>
      <c r="AP110" s="13"/>
      <c r="AQ110" s="13"/>
      <c r="AR110" s="13"/>
      <c r="AS110" s="13"/>
      <c r="AT110" s="13"/>
      <c r="AU110" s="13"/>
      <c r="AV110" s="13"/>
      <c r="AW110" s="13"/>
      <c r="AX110" s="13"/>
      <c r="AY110" s="13"/>
      <c r="AZ110" s="13"/>
      <c r="BA110" s="13"/>
      <c r="BB110" s="13"/>
      <c r="BC110" s="13"/>
      <c r="BD110" s="13"/>
      <c r="BE110" s="13"/>
      <c r="BF110" s="13"/>
      <c r="BG110" s="13"/>
      <c r="BH110" s="13"/>
      <c r="BI110" s="13"/>
      <c r="BJ110" s="13"/>
      <c r="BK110" s="13"/>
      <c r="BL110" s="13"/>
      <c r="BM110" s="13"/>
      <c r="BN110" s="13"/>
      <c r="BO110" s="13"/>
      <c r="BP110" s="13"/>
      <c r="BQ110" s="13"/>
      <c r="BR110" s="13"/>
      <c r="BS110" s="13"/>
      <c r="BT110" s="13"/>
      <c r="BU110" s="13"/>
      <c r="BV110" s="13"/>
      <c r="BW110" s="13"/>
      <c r="BX110" s="13"/>
      <c r="BY110" s="13"/>
      <c r="BZ110" s="13"/>
      <c r="CA110" s="13"/>
      <c r="CB110" s="13"/>
      <c r="CC110" s="13"/>
      <c r="CD110" s="13"/>
      <c r="CE110" s="13"/>
      <c r="CF110" s="13"/>
      <c r="CG110" s="13"/>
      <c r="CH110" s="13"/>
      <c r="CI110" s="13"/>
      <c r="CJ110" s="13"/>
      <c r="CK110" s="13"/>
      <c r="CL110" s="13"/>
      <c r="CM110" s="13"/>
      <c r="CN110" s="13"/>
      <c r="CO110" s="13"/>
      <c r="CP110" s="13"/>
      <c r="CQ110" s="13"/>
      <c r="CR110" s="13"/>
      <c r="CS110" s="13"/>
      <c r="CT110" s="13"/>
      <c r="CU110" s="13"/>
      <c r="CV110" s="13"/>
      <c r="CW110" s="13"/>
      <c r="CX110" s="13"/>
    </row>
    <row r="111" spans="1:102" ht="14.5">
      <c r="A111" s="13"/>
      <c r="B111" s="17" t="s">
        <v>167</v>
      </c>
      <c r="C111" s="127">
        <f t="shared" si="18"/>
        <v>48</v>
      </c>
      <c r="D111" s="5">
        <v>15</v>
      </c>
      <c r="E111" s="5">
        <v>6</v>
      </c>
      <c r="F111" s="5">
        <v>9</v>
      </c>
      <c r="G111" s="5">
        <v>18</v>
      </c>
      <c r="H111" s="5">
        <v>0</v>
      </c>
      <c r="I111" s="35"/>
      <c r="J111" s="21">
        <v>12</v>
      </c>
      <c r="K111" s="183" t="s">
        <v>32</v>
      </c>
      <c r="L111" s="35"/>
      <c r="M111" s="127">
        <f t="shared" si="19"/>
        <v>246</v>
      </c>
      <c r="N111" s="5">
        <v>123</v>
      </c>
      <c r="O111" s="5">
        <v>123</v>
      </c>
      <c r="P111" s="13"/>
      <c r="Q111" s="13"/>
      <c r="R111" s="13"/>
      <c r="S111" s="13"/>
      <c r="T111" s="13"/>
      <c r="U111" s="13"/>
      <c r="V111" s="13"/>
      <c r="W111" s="13"/>
      <c r="X111" s="13"/>
      <c r="Y111" s="13"/>
      <c r="Z111" s="13"/>
      <c r="AA111" s="13"/>
      <c r="AB111" s="13"/>
      <c r="AC111" s="13"/>
      <c r="AD111" s="13"/>
      <c r="AE111" s="13"/>
      <c r="AF111" s="13"/>
      <c r="AG111" s="13"/>
      <c r="AH111" s="13"/>
      <c r="AI111" s="13"/>
      <c r="AJ111" s="13"/>
      <c r="AK111" s="13"/>
      <c r="AL111" s="13"/>
      <c r="AM111" s="13"/>
      <c r="AN111" s="13"/>
      <c r="AO111" s="13"/>
      <c r="AP111" s="13"/>
      <c r="AQ111" s="13"/>
      <c r="AR111" s="13"/>
      <c r="AS111" s="13"/>
      <c r="AT111" s="13"/>
      <c r="AU111" s="13"/>
      <c r="AV111" s="13"/>
      <c r="AW111" s="13"/>
      <c r="AX111" s="13"/>
      <c r="AY111" s="13"/>
      <c r="AZ111" s="13"/>
      <c r="BA111" s="13"/>
      <c r="BB111" s="13"/>
      <c r="BC111" s="13"/>
      <c r="BD111" s="13"/>
      <c r="BE111" s="13"/>
      <c r="BF111" s="13"/>
      <c r="BG111" s="13"/>
      <c r="BH111" s="13"/>
      <c r="BI111" s="13"/>
      <c r="BJ111" s="13"/>
      <c r="BK111" s="13"/>
      <c r="BL111" s="13"/>
      <c r="BM111" s="13"/>
      <c r="BN111" s="13"/>
      <c r="BO111" s="13"/>
      <c r="BP111" s="13"/>
      <c r="BQ111" s="13"/>
      <c r="BR111" s="13"/>
      <c r="BS111" s="13"/>
      <c r="BT111" s="13"/>
      <c r="BU111" s="13"/>
      <c r="BV111" s="13"/>
      <c r="BW111" s="13"/>
      <c r="BX111" s="13"/>
      <c r="BY111" s="13"/>
      <c r="BZ111" s="13"/>
      <c r="CA111" s="13"/>
      <c r="CB111" s="13"/>
      <c r="CC111" s="13"/>
      <c r="CD111" s="13"/>
      <c r="CE111" s="13"/>
      <c r="CF111" s="13"/>
      <c r="CG111" s="13"/>
      <c r="CH111" s="13"/>
      <c r="CI111" s="13"/>
      <c r="CJ111" s="13"/>
      <c r="CK111" s="13"/>
      <c r="CL111" s="13"/>
      <c r="CM111" s="13"/>
      <c r="CN111" s="13"/>
      <c r="CO111" s="13"/>
      <c r="CP111" s="13"/>
      <c r="CQ111" s="13"/>
      <c r="CR111" s="13"/>
      <c r="CS111" s="13"/>
      <c r="CT111" s="13"/>
      <c r="CU111" s="13"/>
      <c r="CV111" s="13"/>
      <c r="CW111" s="13"/>
      <c r="CX111" s="13"/>
    </row>
    <row r="112" spans="1:102" ht="14.5">
      <c r="A112" s="13"/>
      <c r="B112" s="17" t="s">
        <v>43</v>
      </c>
      <c r="C112" s="127">
        <f t="shared" si="18"/>
        <v>15159</v>
      </c>
      <c r="D112" s="5">
        <v>3417</v>
      </c>
      <c r="E112" s="5">
        <v>933</v>
      </c>
      <c r="F112" s="5">
        <v>3396</v>
      </c>
      <c r="G112" s="5">
        <v>6753</v>
      </c>
      <c r="H112" s="5">
        <v>660</v>
      </c>
      <c r="I112" s="35"/>
      <c r="J112" s="21">
        <v>936</v>
      </c>
      <c r="K112" s="182">
        <v>330</v>
      </c>
      <c r="L112" s="35"/>
      <c r="M112" s="127">
        <f t="shared" si="19"/>
        <v>5526</v>
      </c>
      <c r="N112" s="5">
        <v>2931</v>
      </c>
      <c r="O112" s="5">
        <v>2595</v>
      </c>
      <c r="P112" s="13"/>
      <c r="Q112" s="13"/>
      <c r="R112" s="13"/>
      <c r="S112" s="13"/>
      <c r="T112" s="13"/>
      <c r="U112" s="13"/>
      <c r="V112" s="13"/>
      <c r="W112" s="13"/>
      <c r="X112" s="13"/>
      <c r="Y112" s="13"/>
      <c r="Z112" s="13"/>
      <c r="AA112" s="13"/>
      <c r="AB112" s="13"/>
      <c r="AC112" s="13"/>
      <c r="AD112" s="13"/>
      <c r="AE112" s="13"/>
      <c r="AF112" s="13"/>
      <c r="AG112" s="13"/>
      <c r="AH112" s="13"/>
      <c r="AI112" s="13"/>
      <c r="AJ112" s="13"/>
      <c r="AK112" s="13"/>
      <c r="AL112" s="13"/>
      <c r="AM112" s="13"/>
      <c r="AN112" s="13"/>
      <c r="AO112" s="13"/>
      <c r="AP112" s="13"/>
      <c r="AQ112" s="13"/>
      <c r="AR112" s="13"/>
      <c r="AS112" s="13"/>
      <c r="AT112" s="13"/>
      <c r="AU112" s="13"/>
      <c r="AV112" s="13"/>
      <c r="AW112" s="13"/>
      <c r="AX112" s="13"/>
      <c r="AY112" s="13"/>
      <c r="AZ112" s="13"/>
      <c r="BA112" s="13"/>
      <c r="BB112" s="13"/>
      <c r="BC112" s="13"/>
      <c r="BD112" s="13"/>
      <c r="BE112" s="13"/>
      <c r="BF112" s="13"/>
      <c r="BG112" s="13"/>
      <c r="BH112" s="13"/>
      <c r="BI112" s="13"/>
      <c r="BJ112" s="13"/>
      <c r="BK112" s="13"/>
      <c r="BL112" s="13"/>
      <c r="BM112" s="13"/>
      <c r="BN112" s="13"/>
      <c r="BO112" s="13"/>
      <c r="BP112" s="13"/>
      <c r="BQ112" s="13"/>
      <c r="BR112" s="13"/>
      <c r="BS112" s="13"/>
      <c r="BT112" s="13"/>
      <c r="BU112" s="13"/>
      <c r="BV112" s="13"/>
      <c r="BW112" s="13"/>
      <c r="BX112" s="13"/>
      <c r="BY112" s="13"/>
      <c r="BZ112" s="13"/>
      <c r="CA112" s="13"/>
      <c r="CB112" s="13"/>
      <c r="CC112" s="13"/>
      <c r="CD112" s="13"/>
      <c r="CE112" s="13"/>
      <c r="CF112" s="13"/>
      <c r="CG112" s="13"/>
      <c r="CH112" s="13"/>
      <c r="CI112" s="13"/>
      <c r="CJ112" s="13"/>
      <c r="CK112" s="13"/>
      <c r="CL112" s="13"/>
      <c r="CM112" s="13"/>
      <c r="CN112" s="13"/>
      <c r="CO112" s="13"/>
      <c r="CP112" s="13"/>
      <c r="CQ112" s="13"/>
      <c r="CR112" s="13"/>
      <c r="CS112" s="13"/>
      <c r="CT112" s="13"/>
      <c r="CU112" s="13"/>
      <c r="CV112" s="13"/>
      <c r="CW112" s="13"/>
      <c r="CX112" s="13"/>
    </row>
    <row r="113" spans="1:102" ht="14.5">
      <c r="A113" s="13"/>
      <c r="B113" s="36"/>
      <c r="C113" s="127"/>
      <c r="D113" s="5"/>
      <c r="E113" s="5"/>
      <c r="F113" s="5"/>
      <c r="G113" s="5"/>
      <c r="H113" s="5"/>
      <c r="I113" s="35"/>
      <c r="J113" s="5"/>
      <c r="K113" s="5"/>
      <c r="L113" s="35"/>
      <c r="M113" s="127"/>
      <c r="N113" s="5"/>
      <c r="O113" s="5"/>
      <c r="P113" s="13"/>
      <c r="Q113" s="13"/>
      <c r="R113" s="13"/>
      <c r="S113" s="13"/>
      <c r="T113" s="13"/>
      <c r="U113" s="13"/>
      <c r="V113" s="13"/>
      <c r="W113" s="13"/>
      <c r="X113" s="13"/>
      <c r="Y113" s="13"/>
      <c r="Z113" s="13"/>
      <c r="AA113" s="13"/>
      <c r="AB113" s="13"/>
      <c r="AC113" s="13"/>
      <c r="AD113" s="13"/>
      <c r="AE113" s="13"/>
      <c r="AF113" s="13"/>
      <c r="AG113" s="13"/>
      <c r="AH113" s="13"/>
      <c r="AI113" s="13"/>
      <c r="AJ113" s="13"/>
      <c r="AK113" s="13"/>
      <c r="AL113" s="13"/>
      <c r="AM113" s="13"/>
      <c r="AN113" s="13"/>
      <c r="AO113" s="13"/>
      <c r="AP113" s="13"/>
      <c r="AQ113" s="13"/>
      <c r="AR113" s="13"/>
      <c r="AS113" s="13"/>
      <c r="AT113" s="13"/>
      <c r="AU113" s="13"/>
      <c r="AV113" s="13"/>
      <c r="AW113" s="13"/>
      <c r="AX113" s="13"/>
      <c r="AY113" s="13"/>
      <c r="AZ113" s="13"/>
      <c r="BA113" s="13"/>
      <c r="BB113" s="13"/>
      <c r="BC113" s="13"/>
      <c r="BD113" s="13"/>
      <c r="BE113" s="13"/>
      <c r="BF113" s="13"/>
      <c r="BG113" s="13"/>
      <c r="BH113" s="13"/>
      <c r="BI113" s="13"/>
      <c r="BJ113" s="13"/>
      <c r="BK113" s="13"/>
      <c r="BL113" s="13"/>
      <c r="BM113" s="13"/>
      <c r="BN113" s="13"/>
      <c r="BO113" s="13"/>
      <c r="BP113" s="13"/>
      <c r="BQ113" s="13"/>
      <c r="BR113" s="13"/>
      <c r="BS113" s="13"/>
      <c r="BT113" s="13"/>
      <c r="BU113" s="13"/>
      <c r="BV113" s="13"/>
      <c r="BW113" s="13"/>
      <c r="BX113" s="13"/>
      <c r="BY113" s="13"/>
      <c r="BZ113" s="13"/>
      <c r="CA113" s="13"/>
      <c r="CB113" s="13"/>
      <c r="CC113" s="13"/>
      <c r="CD113" s="13"/>
      <c r="CE113" s="13"/>
      <c r="CF113" s="13"/>
      <c r="CG113" s="13"/>
      <c r="CH113" s="13"/>
      <c r="CI113" s="13"/>
      <c r="CJ113" s="13"/>
      <c r="CK113" s="13"/>
      <c r="CL113" s="13"/>
      <c r="CM113" s="13"/>
      <c r="CN113" s="13"/>
      <c r="CO113" s="13"/>
      <c r="CP113" s="13"/>
      <c r="CQ113" s="13"/>
      <c r="CR113" s="13"/>
      <c r="CS113" s="13"/>
      <c r="CT113" s="13"/>
      <c r="CU113" s="13"/>
      <c r="CV113" s="13"/>
      <c r="CW113" s="13"/>
      <c r="CX113" s="13"/>
    </row>
    <row r="114" spans="1:102" ht="14.5">
      <c r="A114" s="13"/>
      <c r="B114" s="15" t="s">
        <v>174</v>
      </c>
      <c r="C114" s="127"/>
      <c r="D114" s="5"/>
      <c r="E114" s="99"/>
      <c r="F114" s="5"/>
      <c r="G114" s="5"/>
      <c r="H114" s="5"/>
      <c r="I114" s="35"/>
      <c r="J114" s="219">
        <f>J115/1400</f>
        <v>0.16714285714285715</v>
      </c>
      <c r="K114" s="5"/>
      <c r="L114" s="35"/>
      <c r="M114" s="127"/>
      <c r="N114" s="5"/>
      <c r="O114" s="5"/>
      <c r="P114" s="13"/>
      <c r="Q114" s="13"/>
      <c r="R114" s="13"/>
      <c r="S114" s="13"/>
      <c r="T114" s="13"/>
      <c r="U114" s="13"/>
      <c r="V114" s="13"/>
      <c r="W114" s="13"/>
      <c r="X114" s="13"/>
      <c r="Y114" s="13"/>
      <c r="Z114" s="13"/>
      <c r="AA114" s="13"/>
      <c r="AB114" s="13"/>
      <c r="AC114" s="13"/>
      <c r="AD114" s="13"/>
      <c r="AE114" s="13"/>
      <c r="AF114" s="13"/>
      <c r="AG114" s="13"/>
      <c r="AH114" s="13"/>
      <c r="AI114" s="13"/>
      <c r="AJ114" s="13"/>
      <c r="AK114" s="13"/>
      <c r="AL114" s="13"/>
      <c r="AM114" s="13"/>
      <c r="AN114" s="13"/>
      <c r="AO114" s="13"/>
      <c r="AP114" s="13"/>
      <c r="AQ114" s="13"/>
      <c r="AR114" s="13"/>
      <c r="AS114" s="13"/>
      <c r="AT114" s="13"/>
      <c r="AU114" s="13"/>
      <c r="AV114" s="13"/>
      <c r="AW114" s="13"/>
      <c r="AX114" s="13"/>
      <c r="AY114" s="13"/>
      <c r="AZ114" s="13"/>
      <c r="BA114" s="13"/>
      <c r="BB114" s="13"/>
      <c r="BC114" s="13"/>
      <c r="BD114" s="13"/>
      <c r="BE114" s="13"/>
      <c r="BF114" s="13"/>
      <c r="BG114" s="13"/>
      <c r="BH114" s="13"/>
      <c r="BI114" s="13"/>
      <c r="BJ114" s="13"/>
      <c r="BK114" s="13"/>
      <c r="BL114" s="13"/>
      <c r="BM114" s="13"/>
      <c r="BN114" s="13"/>
      <c r="BO114" s="13"/>
      <c r="BP114" s="13"/>
      <c r="BQ114" s="13"/>
      <c r="BR114" s="13"/>
      <c r="BS114" s="13"/>
      <c r="BT114" s="13"/>
      <c r="BU114" s="13"/>
      <c r="BV114" s="13"/>
      <c r="BW114" s="13"/>
      <c r="BX114" s="13"/>
      <c r="BY114" s="13"/>
      <c r="BZ114" s="13"/>
      <c r="CA114" s="13"/>
      <c r="CB114" s="13"/>
      <c r="CC114" s="13"/>
      <c r="CD114" s="13"/>
      <c r="CE114" s="13"/>
      <c r="CF114" s="13"/>
      <c r="CG114" s="13"/>
      <c r="CH114" s="13"/>
      <c r="CI114" s="13"/>
      <c r="CJ114" s="13"/>
      <c r="CK114" s="13"/>
      <c r="CL114" s="13"/>
      <c r="CM114" s="13"/>
      <c r="CN114" s="13"/>
      <c r="CO114" s="13"/>
      <c r="CP114" s="13"/>
      <c r="CQ114" s="13"/>
      <c r="CR114" s="13"/>
      <c r="CS114" s="13"/>
      <c r="CT114" s="13"/>
      <c r="CU114" s="13"/>
      <c r="CV114" s="13"/>
      <c r="CW114" s="13"/>
      <c r="CX114" s="13"/>
    </row>
    <row r="115" spans="1:102" ht="14.5">
      <c r="A115" s="13"/>
      <c r="B115" s="100" t="s">
        <v>175</v>
      </c>
      <c r="C115" s="127">
        <f t="shared" ref="C115:C116" si="20">SUM(D115:E115,F115:H115)</f>
        <v>3837</v>
      </c>
      <c r="D115" s="5">
        <v>1194</v>
      </c>
      <c r="E115" s="5">
        <v>324</v>
      </c>
      <c r="F115" s="5">
        <v>684</v>
      </c>
      <c r="G115" s="5">
        <v>1569</v>
      </c>
      <c r="H115" s="5">
        <v>66</v>
      </c>
      <c r="I115" s="35"/>
      <c r="J115" s="21">
        <v>234</v>
      </c>
      <c r="K115" s="182">
        <v>99</v>
      </c>
      <c r="L115" s="35"/>
      <c r="M115" s="127">
        <f>N115+O115</f>
        <v>1173</v>
      </c>
      <c r="N115" s="21">
        <v>753</v>
      </c>
      <c r="O115" s="21">
        <v>420</v>
      </c>
      <c r="P115" s="13"/>
      <c r="Q115" s="13"/>
      <c r="R115" s="13"/>
      <c r="S115" s="13"/>
      <c r="T115" s="13"/>
      <c r="U115" s="13"/>
      <c r="V115" s="13"/>
      <c r="W115" s="13"/>
      <c r="X115" s="13"/>
      <c r="Y115" s="13"/>
      <c r="Z115" s="13"/>
      <c r="AA115" s="13"/>
      <c r="AB115" s="13"/>
      <c r="AC115" s="13"/>
      <c r="AD115" s="13"/>
      <c r="AE115" s="13"/>
      <c r="AF115" s="13"/>
      <c r="AG115" s="13"/>
      <c r="AH115" s="13"/>
      <c r="AI115" s="13"/>
      <c r="AJ115" s="13"/>
      <c r="AK115" s="13"/>
      <c r="AL115" s="13"/>
      <c r="AM115" s="13"/>
      <c r="AN115" s="13"/>
      <c r="AO115" s="13"/>
      <c r="AP115" s="13"/>
      <c r="AQ115" s="13"/>
      <c r="AR115" s="13"/>
      <c r="AS115" s="13"/>
      <c r="AT115" s="13"/>
      <c r="AU115" s="13"/>
      <c r="AV115" s="13"/>
      <c r="AW115" s="13"/>
      <c r="AX115" s="13"/>
      <c r="AY115" s="13"/>
      <c r="AZ115" s="13"/>
      <c r="BA115" s="13"/>
      <c r="BB115" s="13"/>
      <c r="BC115" s="13"/>
      <c r="BD115" s="13"/>
      <c r="BE115" s="13"/>
      <c r="BF115" s="13"/>
      <c r="BG115" s="13"/>
      <c r="BH115" s="13"/>
      <c r="BI115" s="13"/>
      <c r="BJ115" s="13"/>
      <c r="BK115" s="13"/>
      <c r="BL115" s="13"/>
      <c r="BM115" s="13"/>
      <c r="BN115" s="13"/>
      <c r="BO115" s="13"/>
      <c r="BP115" s="13"/>
      <c r="BQ115" s="13"/>
      <c r="BR115" s="13"/>
      <c r="BS115" s="13"/>
      <c r="BT115" s="13"/>
      <c r="BU115" s="13"/>
      <c r="BV115" s="13"/>
      <c r="BW115" s="13"/>
      <c r="BX115" s="13"/>
      <c r="BY115" s="13"/>
      <c r="BZ115" s="13"/>
      <c r="CA115" s="13"/>
      <c r="CB115" s="13"/>
      <c r="CC115" s="13"/>
      <c r="CD115" s="13"/>
      <c r="CE115" s="13"/>
      <c r="CF115" s="13"/>
      <c r="CG115" s="13"/>
      <c r="CH115" s="13"/>
      <c r="CI115" s="13"/>
      <c r="CJ115" s="13"/>
      <c r="CK115" s="13"/>
      <c r="CL115" s="13"/>
      <c r="CM115" s="13"/>
      <c r="CN115" s="13"/>
      <c r="CO115" s="13"/>
      <c r="CP115" s="13"/>
      <c r="CQ115" s="13"/>
      <c r="CR115" s="13"/>
      <c r="CS115" s="13"/>
      <c r="CT115" s="13"/>
      <c r="CU115" s="13"/>
      <c r="CV115" s="13"/>
      <c r="CW115" s="13"/>
      <c r="CX115" s="13"/>
    </row>
    <row r="116" spans="1:102" ht="14.5">
      <c r="A116" s="13"/>
      <c r="B116" s="100" t="s">
        <v>176</v>
      </c>
      <c r="C116" s="127">
        <f t="shared" si="20"/>
        <v>26025</v>
      </c>
      <c r="D116" s="5">
        <v>6501</v>
      </c>
      <c r="E116" s="5">
        <v>1617</v>
      </c>
      <c r="F116" s="5">
        <v>5922</v>
      </c>
      <c r="G116" s="5">
        <v>11133</v>
      </c>
      <c r="H116" s="5">
        <v>852</v>
      </c>
      <c r="I116" s="35"/>
      <c r="J116" s="21">
        <v>1572</v>
      </c>
      <c r="K116" s="182">
        <v>495</v>
      </c>
      <c r="L116" s="35"/>
      <c r="M116" s="127">
        <f>N116+O116</f>
        <v>7056</v>
      </c>
      <c r="N116" s="21">
        <v>4167</v>
      </c>
      <c r="O116" s="21">
        <v>2889</v>
      </c>
      <c r="P116" s="13"/>
      <c r="Q116" s="13"/>
      <c r="R116" s="13"/>
      <c r="S116" s="13"/>
      <c r="T116" s="13"/>
      <c r="U116" s="13"/>
      <c r="V116" s="13"/>
      <c r="W116" s="13"/>
      <c r="X116" s="13"/>
      <c r="Y116" s="13"/>
      <c r="Z116" s="13"/>
      <c r="AA116" s="13"/>
      <c r="AB116" s="13"/>
      <c r="AC116" s="13"/>
      <c r="AD116" s="13"/>
      <c r="AE116" s="13"/>
      <c r="AF116" s="13"/>
      <c r="AG116" s="13"/>
      <c r="AH116" s="13"/>
      <c r="AI116" s="13"/>
      <c r="AJ116" s="13"/>
      <c r="AK116" s="13"/>
      <c r="AL116" s="13"/>
      <c r="AM116" s="13"/>
      <c r="AN116" s="13"/>
      <c r="AO116" s="13"/>
      <c r="AP116" s="13"/>
      <c r="AQ116" s="13"/>
      <c r="AR116" s="13"/>
      <c r="AS116" s="13"/>
      <c r="AT116" s="13"/>
      <c r="AU116" s="13"/>
      <c r="AV116" s="13"/>
      <c r="AW116" s="13"/>
      <c r="AX116" s="13"/>
      <c r="AY116" s="13"/>
      <c r="AZ116" s="13"/>
      <c r="BA116" s="13"/>
      <c r="BB116" s="13"/>
      <c r="BC116" s="13"/>
      <c r="BD116" s="13"/>
      <c r="BE116" s="13"/>
      <c r="BF116" s="13"/>
      <c r="BG116" s="13"/>
      <c r="BH116" s="13"/>
      <c r="BI116" s="13"/>
      <c r="BJ116" s="13"/>
      <c r="BK116" s="13"/>
      <c r="BL116" s="13"/>
      <c r="BM116" s="13"/>
      <c r="BN116" s="13"/>
      <c r="BO116" s="13"/>
      <c r="BP116" s="13"/>
      <c r="BQ116" s="13"/>
      <c r="BR116" s="13"/>
      <c r="BS116" s="13"/>
      <c r="BT116" s="13"/>
      <c r="BU116" s="13"/>
      <c r="BV116" s="13"/>
      <c r="BW116" s="13"/>
      <c r="BX116" s="13"/>
      <c r="BY116" s="13"/>
      <c r="BZ116" s="13"/>
      <c r="CA116" s="13"/>
      <c r="CB116" s="13"/>
      <c r="CC116" s="13"/>
      <c r="CD116" s="13"/>
      <c r="CE116" s="13"/>
      <c r="CF116" s="13"/>
      <c r="CG116" s="13"/>
      <c r="CH116" s="13"/>
      <c r="CI116" s="13"/>
      <c r="CJ116" s="13"/>
      <c r="CK116" s="13"/>
      <c r="CL116" s="13"/>
      <c r="CM116" s="13"/>
      <c r="CN116" s="13"/>
      <c r="CO116" s="13"/>
      <c r="CP116" s="13"/>
      <c r="CQ116" s="13"/>
      <c r="CR116" s="13"/>
      <c r="CS116" s="13"/>
      <c r="CT116" s="13"/>
      <c r="CU116" s="13"/>
      <c r="CV116" s="13"/>
      <c r="CW116" s="13"/>
      <c r="CX116" s="13"/>
    </row>
    <row r="117" spans="1:102" ht="14.5">
      <c r="A117" s="13"/>
      <c r="B117" s="36"/>
      <c r="C117" s="127"/>
      <c r="D117" s="99"/>
      <c r="E117" s="99"/>
      <c r="F117" s="99"/>
      <c r="G117" s="99"/>
      <c r="H117" s="99"/>
      <c r="I117" s="35"/>
      <c r="J117" s="5"/>
      <c r="K117" s="5"/>
      <c r="L117" s="35"/>
      <c r="M117" s="127"/>
      <c r="N117" s="99"/>
      <c r="O117" s="99"/>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c r="AY117" s="13"/>
      <c r="AZ117" s="13"/>
      <c r="BA117" s="13"/>
      <c r="BB117" s="13"/>
      <c r="BC117" s="13"/>
      <c r="BD117" s="13"/>
      <c r="BE117" s="13"/>
      <c r="BF117" s="13"/>
      <c r="BG117" s="13"/>
      <c r="BH117" s="13"/>
      <c r="BI117" s="13"/>
      <c r="BJ117" s="13"/>
      <c r="BK117" s="13"/>
      <c r="BL117" s="13"/>
      <c r="BM117" s="13"/>
      <c r="BN117" s="13"/>
      <c r="BO117" s="13"/>
      <c r="BP117" s="13"/>
      <c r="BQ117" s="13"/>
      <c r="BR117" s="13"/>
      <c r="BS117" s="13"/>
      <c r="BT117" s="13"/>
      <c r="BU117" s="13"/>
      <c r="BV117" s="13"/>
      <c r="BW117" s="13"/>
      <c r="BX117" s="13"/>
      <c r="BY117" s="13"/>
      <c r="BZ117" s="13"/>
      <c r="CA117" s="13"/>
      <c r="CB117" s="13"/>
      <c r="CC117" s="13"/>
      <c r="CD117" s="13"/>
      <c r="CE117" s="13"/>
      <c r="CF117" s="13"/>
      <c r="CG117" s="13"/>
      <c r="CH117" s="13"/>
      <c r="CI117" s="13"/>
      <c r="CJ117" s="13"/>
      <c r="CK117" s="13"/>
      <c r="CL117" s="13"/>
      <c r="CM117" s="13"/>
      <c r="CN117" s="13"/>
      <c r="CO117" s="13"/>
      <c r="CP117" s="13"/>
      <c r="CQ117" s="13"/>
      <c r="CR117" s="13"/>
      <c r="CS117" s="13"/>
      <c r="CT117" s="13"/>
      <c r="CU117" s="13"/>
      <c r="CV117" s="13"/>
      <c r="CW117" s="13"/>
      <c r="CX117" s="13"/>
    </row>
    <row r="118" spans="1:102" ht="14.5">
      <c r="A118" s="13"/>
      <c r="B118" s="15" t="s">
        <v>177</v>
      </c>
      <c r="C118" s="127" t="s">
        <v>27</v>
      </c>
      <c r="D118" s="5" t="s">
        <v>27</v>
      </c>
      <c r="E118" s="5" t="s">
        <v>27</v>
      </c>
      <c r="F118" s="5" t="s">
        <v>27</v>
      </c>
      <c r="G118" s="5" t="s">
        <v>27</v>
      </c>
      <c r="H118" s="5" t="s">
        <v>27</v>
      </c>
      <c r="I118" s="35"/>
      <c r="J118" s="5"/>
      <c r="K118" s="5"/>
      <c r="L118" s="35"/>
      <c r="M118" s="127"/>
      <c r="N118" s="5" t="s">
        <v>27</v>
      </c>
      <c r="O118" s="5" t="s">
        <v>27</v>
      </c>
      <c r="P118" s="13"/>
      <c r="Q118" s="13"/>
      <c r="R118" s="13"/>
      <c r="S118" s="13"/>
      <c r="T118" s="13"/>
      <c r="U118" s="13"/>
      <c r="V118" s="13"/>
      <c r="W118" s="13"/>
      <c r="X118" s="13"/>
      <c r="Y118" s="13"/>
      <c r="Z118" s="13"/>
      <c r="AA118" s="13"/>
      <c r="AB118" s="13"/>
      <c r="AC118" s="13"/>
      <c r="AD118" s="13"/>
      <c r="AE118" s="13"/>
      <c r="AF118" s="13"/>
      <c r="AG118" s="13"/>
      <c r="AH118" s="13"/>
      <c r="AI118" s="13"/>
      <c r="AJ118" s="13"/>
      <c r="AK118" s="13"/>
      <c r="AL118" s="13"/>
      <c r="AM118" s="13"/>
      <c r="AN118" s="13"/>
      <c r="AO118" s="13"/>
      <c r="AP118" s="13"/>
      <c r="AQ118" s="13"/>
      <c r="AR118" s="13"/>
      <c r="AS118" s="13"/>
      <c r="AT118" s="13"/>
      <c r="AU118" s="13"/>
      <c r="AV118" s="13"/>
      <c r="AW118" s="13"/>
      <c r="AX118" s="13"/>
      <c r="AY118" s="13"/>
      <c r="AZ118" s="13"/>
      <c r="BA118" s="13"/>
      <c r="BB118" s="13"/>
      <c r="BC118" s="13"/>
      <c r="BD118" s="13"/>
      <c r="BE118" s="13"/>
      <c r="BF118" s="13"/>
      <c r="BG118" s="13"/>
      <c r="BH118" s="13"/>
      <c r="BI118" s="13"/>
      <c r="BJ118" s="13"/>
      <c r="BK118" s="13"/>
      <c r="BL118" s="13"/>
      <c r="BM118" s="13"/>
      <c r="BN118" s="13"/>
      <c r="BO118" s="13"/>
      <c r="BP118" s="13"/>
      <c r="BQ118" s="13"/>
      <c r="BR118" s="13"/>
      <c r="BS118" s="13"/>
      <c r="BT118" s="13"/>
      <c r="BU118" s="13"/>
      <c r="BV118" s="13"/>
      <c r="BW118" s="13"/>
      <c r="BX118" s="13"/>
      <c r="BY118" s="13"/>
      <c r="BZ118" s="13"/>
      <c r="CA118" s="13"/>
      <c r="CB118" s="13"/>
      <c r="CC118" s="13"/>
      <c r="CD118" s="13"/>
      <c r="CE118" s="13"/>
      <c r="CF118" s="13"/>
      <c r="CG118" s="13"/>
      <c r="CH118" s="13"/>
      <c r="CI118" s="13"/>
      <c r="CJ118" s="13"/>
      <c r="CK118" s="13"/>
      <c r="CL118" s="13"/>
      <c r="CM118" s="13"/>
      <c r="CN118" s="13"/>
      <c r="CO118" s="13"/>
      <c r="CP118" s="13"/>
      <c r="CQ118" s="13"/>
      <c r="CR118" s="13"/>
      <c r="CS118" s="13"/>
      <c r="CT118" s="13"/>
      <c r="CU118" s="13"/>
      <c r="CV118" s="13"/>
      <c r="CW118" s="13"/>
      <c r="CX118" s="13"/>
    </row>
    <row r="119" spans="1:102" ht="14.5">
      <c r="A119" s="13"/>
      <c r="B119" s="17" t="s">
        <v>178</v>
      </c>
      <c r="C119" s="127">
        <f t="shared" ref="C119:C135" si="21">SUM(D119:E119,F119:H119)</f>
        <v>84</v>
      </c>
      <c r="D119" s="5">
        <v>21</v>
      </c>
      <c r="E119" s="5">
        <v>0</v>
      </c>
      <c r="F119" s="5">
        <v>18</v>
      </c>
      <c r="G119" s="5">
        <v>45</v>
      </c>
      <c r="H119" s="5">
        <v>0</v>
      </c>
      <c r="I119" s="35"/>
      <c r="J119" s="21">
        <v>9</v>
      </c>
      <c r="K119" s="183" t="s">
        <v>32</v>
      </c>
      <c r="L119" s="35"/>
      <c r="M119" s="127">
        <f t="shared" ref="M119:M135" si="22">SUM(N119:O119)</f>
        <v>27</v>
      </c>
      <c r="N119" s="5">
        <v>15</v>
      </c>
      <c r="O119" s="5">
        <v>12</v>
      </c>
      <c r="P119" s="13"/>
      <c r="Q119" s="13"/>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3"/>
      <c r="AR119" s="13"/>
      <c r="AS119" s="13"/>
      <c r="AT119" s="13"/>
      <c r="AU119" s="13"/>
      <c r="AV119" s="13"/>
      <c r="AW119" s="13"/>
      <c r="AX119" s="13"/>
      <c r="AY119" s="13"/>
      <c r="AZ119" s="13"/>
      <c r="BA119" s="13"/>
      <c r="BB119" s="13"/>
      <c r="BC119" s="13"/>
      <c r="BD119" s="13"/>
      <c r="BE119" s="13"/>
      <c r="BF119" s="13"/>
      <c r="BG119" s="13"/>
      <c r="BH119" s="13"/>
      <c r="BI119" s="13"/>
      <c r="BJ119" s="13"/>
      <c r="BK119" s="13"/>
      <c r="BL119" s="13"/>
      <c r="BM119" s="13"/>
      <c r="BN119" s="13"/>
      <c r="BO119" s="13"/>
      <c r="BP119" s="13"/>
      <c r="BQ119" s="13"/>
      <c r="BR119" s="13"/>
      <c r="BS119" s="13"/>
      <c r="BT119" s="13"/>
      <c r="BU119" s="13"/>
      <c r="BV119" s="13"/>
      <c r="BW119" s="13"/>
      <c r="BX119" s="13"/>
      <c r="BY119" s="13"/>
      <c r="BZ119" s="13"/>
      <c r="CA119" s="13"/>
      <c r="CB119" s="13"/>
      <c r="CC119" s="13"/>
      <c r="CD119" s="13"/>
      <c r="CE119" s="13"/>
      <c r="CF119" s="13"/>
      <c r="CG119" s="13"/>
      <c r="CH119" s="13"/>
      <c r="CI119" s="13"/>
      <c r="CJ119" s="13"/>
      <c r="CK119" s="13"/>
      <c r="CL119" s="13"/>
      <c r="CM119" s="13"/>
      <c r="CN119" s="13"/>
      <c r="CO119" s="13"/>
      <c r="CP119" s="13"/>
      <c r="CQ119" s="13"/>
      <c r="CR119" s="13"/>
      <c r="CS119" s="13"/>
      <c r="CT119" s="13"/>
      <c r="CU119" s="13"/>
      <c r="CV119" s="13"/>
      <c r="CW119" s="13"/>
      <c r="CX119" s="13"/>
    </row>
    <row r="120" spans="1:102" ht="14.5">
      <c r="A120" s="13"/>
      <c r="B120" s="17" t="s">
        <v>179</v>
      </c>
      <c r="C120" s="127">
        <f t="shared" si="21"/>
        <v>585</v>
      </c>
      <c r="D120" s="5">
        <v>93</v>
      </c>
      <c r="E120" s="5">
        <v>60</v>
      </c>
      <c r="F120" s="5">
        <v>60</v>
      </c>
      <c r="G120" s="5">
        <v>354</v>
      </c>
      <c r="H120" s="5">
        <v>18</v>
      </c>
      <c r="I120" s="35"/>
      <c r="J120" s="21">
        <v>33</v>
      </c>
      <c r="K120" s="182">
        <v>12</v>
      </c>
      <c r="L120" s="35"/>
      <c r="M120" s="127">
        <f t="shared" si="22"/>
        <v>375</v>
      </c>
      <c r="N120" s="5">
        <v>168</v>
      </c>
      <c r="O120" s="5">
        <v>207</v>
      </c>
      <c r="P120" s="13"/>
      <c r="Q120" s="13"/>
      <c r="R120" s="13"/>
      <c r="S120" s="13"/>
      <c r="T120" s="13"/>
      <c r="U120" s="13"/>
      <c r="V120" s="13"/>
      <c r="W120" s="13"/>
      <c r="X120" s="13"/>
      <c r="Y120" s="13"/>
      <c r="Z120" s="13"/>
      <c r="AA120" s="13"/>
      <c r="AB120" s="13"/>
      <c r="AC120" s="13"/>
      <c r="AD120" s="13"/>
      <c r="AE120" s="13"/>
      <c r="AF120" s="13"/>
      <c r="AG120" s="13"/>
      <c r="AH120" s="13"/>
      <c r="AI120" s="13"/>
      <c r="AJ120" s="13"/>
      <c r="AK120" s="13"/>
      <c r="AL120" s="13"/>
      <c r="AM120" s="13"/>
      <c r="AN120" s="13"/>
      <c r="AO120" s="13"/>
      <c r="AP120" s="13"/>
      <c r="AQ120" s="13"/>
      <c r="AR120" s="13"/>
      <c r="AS120" s="13"/>
      <c r="AT120" s="13"/>
      <c r="AU120" s="13"/>
      <c r="AV120" s="13"/>
      <c r="AW120" s="13"/>
      <c r="AX120" s="13"/>
      <c r="AY120" s="13"/>
      <c r="AZ120" s="13"/>
      <c r="BA120" s="13"/>
      <c r="BB120" s="13"/>
      <c r="BC120" s="13"/>
      <c r="BD120" s="13"/>
      <c r="BE120" s="13"/>
      <c r="BF120" s="13"/>
      <c r="BG120" s="13"/>
      <c r="BH120" s="13"/>
      <c r="BI120" s="13"/>
      <c r="BJ120" s="13"/>
      <c r="BK120" s="13"/>
      <c r="BL120" s="13"/>
      <c r="BM120" s="13"/>
      <c r="BN120" s="13"/>
      <c r="BO120" s="13"/>
      <c r="BP120" s="13"/>
      <c r="BQ120" s="13"/>
      <c r="BR120" s="13"/>
      <c r="BS120" s="13"/>
      <c r="BT120" s="13"/>
      <c r="BU120" s="13"/>
      <c r="BV120" s="13"/>
      <c r="BW120" s="13"/>
      <c r="BX120" s="13"/>
      <c r="BY120" s="13"/>
      <c r="BZ120" s="13"/>
      <c r="CA120" s="13"/>
      <c r="CB120" s="13"/>
      <c r="CC120" s="13"/>
      <c r="CD120" s="13"/>
      <c r="CE120" s="13"/>
      <c r="CF120" s="13"/>
      <c r="CG120" s="13"/>
      <c r="CH120" s="13"/>
      <c r="CI120" s="13"/>
      <c r="CJ120" s="13"/>
      <c r="CK120" s="13"/>
      <c r="CL120" s="13"/>
      <c r="CM120" s="13"/>
      <c r="CN120" s="13"/>
      <c r="CO120" s="13"/>
      <c r="CP120" s="13"/>
      <c r="CQ120" s="13"/>
      <c r="CR120" s="13"/>
      <c r="CS120" s="13"/>
      <c r="CT120" s="13"/>
      <c r="CU120" s="13"/>
      <c r="CV120" s="13"/>
      <c r="CW120" s="13"/>
      <c r="CX120" s="13"/>
    </row>
    <row r="121" spans="1:102" ht="14.5">
      <c r="A121" s="13"/>
      <c r="B121" s="17" t="s">
        <v>1149</v>
      </c>
      <c r="C121" s="127">
        <f t="shared" si="21"/>
        <v>552</v>
      </c>
      <c r="D121" s="5">
        <v>150</v>
      </c>
      <c r="E121" s="5">
        <v>57</v>
      </c>
      <c r="F121" s="5">
        <v>75</v>
      </c>
      <c r="G121" s="5">
        <v>246</v>
      </c>
      <c r="H121" s="5">
        <v>24</v>
      </c>
      <c r="I121" s="35"/>
      <c r="J121" s="21">
        <v>39</v>
      </c>
      <c r="K121" s="182">
        <v>21</v>
      </c>
      <c r="L121" s="35"/>
      <c r="M121" s="127">
        <f t="shared" si="22"/>
        <v>861</v>
      </c>
      <c r="N121" s="5">
        <v>306</v>
      </c>
      <c r="O121" s="5">
        <v>555</v>
      </c>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13"/>
      <c r="AZ121" s="13"/>
      <c r="BA121" s="13"/>
      <c r="BB121" s="13"/>
      <c r="BC121" s="13"/>
      <c r="BD121" s="13"/>
      <c r="BE121" s="13"/>
      <c r="BF121" s="13"/>
      <c r="BG121" s="13"/>
      <c r="BH121" s="13"/>
      <c r="BI121" s="13"/>
      <c r="BJ121" s="13"/>
      <c r="BK121" s="13"/>
      <c r="BL121" s="13"/>
      <c r="BM121" s="13"/>
      <c r="BN121" s="13"/>
      <c r="BO121" s="13"/>
      <c r="BP121" s="13"/>
      <c r="BQ121" s="13"/>
      <c r="BR121" s="13"/>
      <c r="BS121" s="13"/>
      <c r="BT121" s="13"/>
      <c r="BU121" s="13"/>
      <c r="BV121" s="13"/>
      <c r="BW121" s="13"/>
      <c r="BX121" s="13"/>
      <c r="BY121" s="13"/>
      <c r="BZ121" s="13"/>
      <c r="CA121" s="13"/>
      <c r="CB121" s="13"/>
      <c r="CC121" s="13"/>
      <c r="CD121" s="13"/>
      <c r="CE121" s="13"/>
      <c r="CF121" s="13"/>
      <c r="CG121" s="13"/>
      <c r="CH121" s="13"/>
      <c r="CI121" s="13"/>
      <c r="CJ121" s="13"/>
      <c r="CK121" s="13"/>
      <c r="CL121" s="13"/>
      <c r="CM121" s="13"/>
      <c r="CN121" s="13"/>
      <c r="CO121" s="13"/>
      <c r="CP121" s="13"/>
      <c r="CQ121" s="13"/>
      <c r="CR121" s="13"/>
      <c r="CS121" s="13"/>
      <c r="CT121" s="13"/>
      <c r="CU121" s="13"/>
      <c r="CV121" s="13"/>
      <c r="CW121" s="13"/>
      <c r="CX121" s="13"/>
    </row>
    <row r="122" spans="1:102" ht="14.5">
      <c r="A122" s="13"/>
      <c r="B122" s="17" t="s">
        <v>1150</v>
      </c>
      <c r="C122" s="127">
        <f t="shared" si="21"/>
        <v>501</v>
      </c>
      <c r="D122" s="5">
        <v>129</v>
      </c>
      <c r="E122" s="5">
        <v>45</v>
      </c>
      <c r="F122" s="5">
        <v>72</v>
      </c>
      <c r="G122" s="5">
        <v>234</v>
      </c>
      <c r="H122" s="5">
        <v>21</v>
      </c>
      <c r="I122" s="35"/>
      <c r="J122" s="21">
        <v>39</v>
      </c>
      <c r="K122" s="182">
        <v>18</v>
      </c>
      <c r="L122" s="35"/>
      <c r="M122" s="127">
        <f t="shared" si="22"/>
        <v>609</v>
      </c>
      <c r="N122" s="5">
        <v>318</v>
      </c>
      <c r="O122" s="5">
        <v>291</v>
      </c>
      <c r="P122" s="13"/>
      <c r="Q122" s="13"/>
      <c r="R122" s="13"/>
      <c r="S122" s="13"/>
      <c r="T122" s="13"/>
      <c r="U122" s="13"/>
      <c r="V122" s="13"/>
      <c r="W122" s="13"/>
      <c r="X122" s="13"/>
      <c r="Y122" s="13"/>
      <c r="Z122" s="13"/>
      <c r="AA122" s="13"/>
      <c r="AB122" s="13"/>
      <c r="AC122" s="13"/>
      <c r="AD122" s="13"/>
      <c r="AE122" s="13"/>
      <c r="AF122" s="13"/>
      <c r="AG122" s="13"/>
      <c r="AH122" s="13"/>
      <c r="AI122" s="13"/>
      <c r="AJ122" s="13"/>
      <c r="AK122" s="13"/>
      <c r="AL122" s="13"/>
      <c r="AM122" s="13"/>
      <c r="AN122" s="13"/>
      <c r="AO122" s="13"/>
      <c r="AP122" s="13"/>
      <c r="AQ122" s="13"/>
      <c r="AR122" s="13"/>
      <c r="AS122" s="13"/>
      <c r="AT122" s="13"/>
      <c r="AU122" s="13"/>
      <c r="AV122" s="13"/>
      <c r="AW122" s="13"/>
      <c r="AX122" s="13"/>
      <c r="AY122" s="13"/>
      <c r="AZ122" s="13"/>
      <c r="BA122" s="13"/>
      <c r="BB122" s="13"/>
      <c r="BC122" s="13"/>
      <c r="BD122" s="13"/>
      <c r="BE122" s="13"/>
      <c r="BF122" s="13"/>
      <c r="BG122" s="13"/>
      <c r="BH122" s="13"/>
      <c r="BI122" s="13"/>
      <c r="BJ122" s="13"/>
      <c r="BK122" s="13"/>
      <c r="BL122" s="13"/>
      <c r="BM122" s="13"/>
      <c r="BN122" s="13"/>
      <c r="BO122" s="13"/>
      <c r="BP122" s="13"/>
      <c r="BQ122" s="13"/>
      <c r="BR122" s="13"/>
      <c r="BS122" s="13"/>
      <c r="BT122" s="13"/>
      <c r="BU122" s="13"/>
      <c r="BV122" s="13"/>
      <c r="BW122" s="13"/>
      <c r="BX122" s="13"/>
      <c r="BY122" s="13"/>
      <c r="BZ122" s="13"/>
      <c r="CA122" s="13"/>
      <c r="CB122" s="13"/>
      <c r="CC122" s="13"/>
      <c r="CD122" s="13"/>
      <c r="CE122" s="13"/>
      <c r="CF122" s="13"/>
      <c r="CG122" s="13"/>
      <c r="CH122" s="13"/>
      <c r="CI122" s="13"/>
      <c r="CJ122" s="13"/>
      <c r="CK122" s="13"/>
      <c r="CL122" s="13"/>
      <c r="CM122" s="13"/>
      <c r="CN122" s="13"/>
      <c r="CO122" s="13"/>
      <c r="CP122" s="13"/>
      <c r="CQ122" s="13"/>
      <c r="CR122" s="13"/>
      <c r="CS122" s="13"/>
      <c r="CT122" s="13"/>
      <c r="CU122" s="13"/>
      <c r="CV122" s="13"/>
      <c r="CW122" s="13"/>
      <c r="CX122" s="13"/>
    </row>
    <row r="123" spans="1:102" ht="14.5">
      <c r="A123" s="13"/>
      <c r="B123" s="17" t="s">
        <v>1151</v>
      </c>
      <c r="C123" s="127">
        <f t="shared" si="21"/>
        <v>753</v>
      </c>
      <c r="D123" s="5">
        <v>174</v>
      </c>
      <c r="E123" s="5">
        <v>45</v>
      </c>
      <c r="F123" s="5">
        <v>126</v>
      </c>
      <c r="G123" s="5">
        <v>360</v>
      </c>
      <c r="H123" s="5">
        <v>48</v>
      </c>
      <c r="I123" s="35"/>
      <c r="J123" s="21">
        <v>72</v>
      </c>
      <c r="K123" s="182">
        <v>30</v>
      </c>
      <c r="L123" s="35"/>
      <c r="M123" s="127">
        <f t="shared" si="22"/>
        <v>579</v>
      </c>
      <c r="N123" s="5">
        <v>324</v>
      </c>
      <c r="O123" s="5">
        <v>255</v>
      </c>
      <c r="P123" s="13"/>
      <c r="Q123" s="13"/>
      <c r="R123" s="13"/>
      <c r="S123" s="13"/>
      <c r="T123" s="13"/>
      <c r="U123" s="13"/>
      <c r="V123" s="13"/>
      <c r="W123" s="13"/>
      <c r="X123" s="13"/>
      <c r="Y123" s="13"/>
      <c r="Z123" s="13"/>
      <c r="AA123" s="13"/>
      <c r="AB123" s="13"/>
      <c r="AC123" s="13"/>
      <c r="AD123" s="13"/>
      <c r="AE123" s="13"/>
      <c r="AF123" s="13"/>
      <c r="AG123" s="13"/>
      <c r="AH123" s="13"/>
      <c r="AI123" s="13"/>
      <c r="AJ123" s="13"/>
      <c r="AK123" s="13"/>
      <c r="AL123" s="13"/>
      <c r="AM123" s="13"/>
      <c r="AN123" s="13"/>
      <c r="AO123" s="13"/>
      <c r="AP123" s="13"/>
      <c r="AQ123" s="13"/>
      <c r="AR123" s="13"/>
      <c r="AS123" s="13"/>
      <c r="AT123" s="13"/>
      <c r="AU123" s="13"/>
      <c r="AV123" s="13"/>
      <c r="AW123" s="13"/>
      <c r="AX123" s="13"/>
      <c r="AY123" s="13"/>
      <c r="AZ123" s="13"/>
      <c r="BA123" s="13"/>
      <c r="BB123" s="13"/>
      <c r="BC123" s="13"/>
      <c r="BD123" s="13"/>
      <c r="BE123" s="13"/>
      <c r="BF123" s="13"/>
      <c r="BG123" s="13"/>
      <c r="BH123" s="13"/>
      <c r="BI123" s="13"/>
      <c r="BJ123" s="13"/>
      <c r="BK123" s="13"/>
      <c r="BL123" s="13"/>
      <c r="BM123" s="13"/>
      <c r="BN123" s="13"/>
      <c r="BO123" s="13"/>
      <c r="BP123" s="13"/>
      <c r="BQ123" s="13"/>
      <c r="BR123" s="13"/>
      <c r="BS123" s="13"/>
      <c r="BT123" s="13"/>
      <c r="BU123" s="13"/>
      <c r="BV123" s="13"/>
      <c r="BW123" s="13"/>
      <c r="BX123" s="13"/>
      <c r="BY123" s="13"/>
      <c r="BZ123" s="13"/>
      <c r="CA123" s="13"/>
      <c r="CB123" s="13"/>
      <c r="CC123" s="13"/>
      <c r="CD123" s="13"/>
      <c r="CE123" s="13"/>
      <c r="CF123" s="13"/>
      <c r="CG123" s="13"/>
      <c r="CH123" s="13"/>
      <c r="CI123" s="13"/>
      <c r="CJ123" s="13"/>
      <c r="CK123" s="13"/>
      <c r="CL123" s="13"/>
      <c r="CM123" s="13"/>
      <c r="CN123" s="13"/>
      <c r="CO123" s="13"/>
      <c r="CP123" s="13"/>
      <c r="CQ123" s="13"/>
      <c r="CR123" s="13"/>
      <c r="CS123" s="13"/>
      <c r="CT123" s="13"/>
      <c r="CU123" s="13"/>
      <c r="CV123" s="13"/>
      <c r="CW123" s="13"/>
      <c r="CX123" s="13"/>
    </row>
    <row r="124" spans="1:102" ht="14.5">
      <c r="A124" s="13"/>
      <c r="B124" s="17" t="s">
        <v>1152</v>
      </c>
      <c r="C124" s="127">
        <f t="shared" si="21"/>
        <v>1152</v>
      </c>
      <c r="D124" s="5">
        <v>246</v>
      </c>
      <c r="E124" s="5">
        <v>42</v>
      </c>
      <c r="F124" s="5">
        <v>243</v>
      </c>
      <c r="G124" s="5">
        <v>480</v>
      </c>
      <c r="H124" s="5">
        <v>141</v>
      </c>
      <c r="I124" s="35"/>
      <c r="J124" s="21">
        <v>96</v>
      </c>
      <c r="K124" s="182">
        <v>24</v>
      </c>
      <c r="L124" s="35"/>
      <c r="M124" s="127">
        <f t="shared" si="22"/>
        <v>567</v>
      </c>
      <c r="N124" s="5">
        <v>270</v>
      </c>
      <c r="O124" s="5">
        <v>297</v>
      </c>
      <c r="P124" s="13"/>
      <c r="Q124" s="13"/>
      <c r="R124" s="13"/>
      <c r="S124" s="13"/>
      <c r="T124" s="13"/>
      <c r="U124" s="13"/>
      <c r="V124" s="13"/>
      <c r="W124" s="13"/>
      <c r="X124" s="13"/>
      <c r="Y124" s="13"/>
      <c r="Z124" s="13"/>
      <c r="AA124" s="13"/>
      <c r="AB124" s="13"/>
      <c r="AC124" s="13"/>
      <c r="AD124" s="13"/>
      <c r="AE124" s="13"/>
      <c r="AF124" s="13"/>
      <c r="AG124" s="13"/>
      <c r="AH124" s="13"/>
      <c r="AI124" s="13"/>
      <c r="AJ124" s="13"/>
      <c r="AK124" s="13"/>
      <c r="AL124" s="13"/>
      <c r="AM124" s="13"/>
      <c r="AN124" s="13"/>
      <c r="AO124" s="13"/>
      <c r="AP124" s="13"/>
      <c r="AQ124" s="13"/>
      <c r="AR124" s="13"/>
      <c r="AS124" s="13"/>
      <c r="AT124" s="13"/>
      <c r="AU124" s="13"/>
      <c r="AV124" s="13"/>
      <c r="AW124" s="13"/>
      <c r="AX124" s="13"/>
      <c r="AY124" s="13"/>
      <c r="AZ124" s="13"/>
      <c r="BA124" s="13"/>
      <c r="BB124" s="13"/>
      <c r="BC124" s="13"/>
      <c r="BD124" s="13"/>
      <c r="BE124" s="13"/>
      <c r="BF124" s="13"/>
      <c r="BG124" s="13"/>
      <c r="BH124" s="13"/>
      <c r="BI124" s="13"/>
      <c r="BJ124" s="13"/>
      <c r="BK124" s="13"/>
      <c r="BL124" s="13"/>
      <c r="BM124" s="13"/>
      <c r="BN124" s="13"/>
      <c r="BO124" s="13"/>
      <c r="BP124" s="13"/>
      <c r="BQ124" s="13"/>
      <c r="BR124" s="13"/>
      <c r="BS124" s="13"/>
      <c r="BT124" s="13"/>
      <c r="BU124" s="13"/>
      <c r="BV124" s="13"/>
      <c r="BW124" s="13"/>
      <c r="BX124" s="13"/>
      <c r="BY124" s="13"/>
      <c r="BZ124" s="13"/>
      <c r="CA124" s="13"/>
      <c r="CB124" s="13"/>
      <c r="CC124" s="13"/>
      <c r="CD124" s="13"/>
      <c r="CE124" s="13"/>
      <c r="CF124" s="13"/>
      <c r="CG124" s="13"/>
      <c r="CH124" s="13"/>
      <c r="CI124" s="13"/>
      <c r="CJ124" s="13"/>
      <c r="CK124" s="13"/>
      <c r="CL124" s="13"/>
      <c r="CM124" s="13"/>
      <c r="CN124" s="13"/>
      <c r="CO124" s="13"/>
      <c r="CP124" s="13"/>
      <c r="CQ124" s="13"/>
      <c r="CR124" s="13"/>
      <c r="CS124" s="13"/>
      <c r="CT124" s="13"/>
      <c r="CU124" s="13"/>
      <c r="CV124" s="13"/>
      <c r="CW124" s="13"/>
      <c r="CX124" s="13"/>
    </row>
    <row r="125" spans="1:102" ht="14.5">
      <c r="A125" s="13"/>
      <c r="B125" s="17" t="s">
        <v>1153</v>
      </c>
      <c r="C125" s="127">
        <f t="shared" si="21"/>
        <v>1062</v>
      </c>
      <c r="D125" s="5">
        <v>213</v>
      </c>
      <c r="E125" s="5">
        <v>54</v>
      </c>
      <c r="F125" s="5">
        <v>282</v>
      </c>
      <c r="G125" s="5">
        <v>426</v>
      </c>
      <c r="H125" s="5">
        <v>87</v>
      </c>
      <c r="I125" s="35"/>
      <c r="J125" s="21">
        <v>102</v>
      </c>
      <c r="K125" s="182">
        <v>21</v>
      </c>
      <c r="L125" s="35"/>
      <c r="M125" s="127">
        <f t="shared" si="22"/>
        <v>1038</v>
      </c>
      <c r="N125" s="5">
        <v>411</v>
      </c>
      <c r="O125" s="5">
        <v>627</v>
      </c>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13"/>
      <c r="AW125" s="13"/>
      <c r="AX125" s="13"/>
      <c r="AY125" s="13"/>
      <c r="AZ125" s="13"/>
      <c r="BA125" s="13"/>
      <c r="BB125" s="13"/>
      <c r="BC125" s="13"/>
      <c r="BD125" s="13"/>
      <c r="BE125" s="13"/>
      <c r="BF125" s="13"/>
      <c r="BG125" s="13"/>
      <c r="BH125" s="13"/>
      <c r="BI125" s="13"/>
      <c r="BJ125" s="13"/>
      <c r="BK125" s="13"/>
      <c r="BL125" s="13"/>
      <c r="BM125" s="13"/>
      <c r="BN125" s="13"/>
      <c r="BO125" s="13"/>
      <c r="BP125" s="13"/>
      <c r="BQ125" s="13"/>
      <c r="BR125" s="13"/>
      <c r="BS125" s="13"/>
      <c r="BT125" s="13"/>
      <c r="BU125" s="13"/>
      <c r="BV125" s="13"/>
      <c r="BW125" s="13"/>
      <c r="BX125" s="13"/>
      <c r="BY125" s="13"/>
      <c r="BZ125" s="13"/>
      <c r="CA125" s="13"/>
      <c r="CB125" s="13"/>
      <c r="CC125" s="13"/>
      <c r="CD125" s="13"/>
      <c r="CE125" s="13"/>
      <c r="CF125" s="13"/>
      <c r="CG125" s="13"/>
      <c r="CH125" s="13"/>
      <c r="CI125" s="13"/>
      <c r="CJ125" s="13"/>
      <c r="CK125" s="13"/>
      <c r="CL125" s="13"/>
      <c r="CM125" s="13"/>
      <c r="CN125" s="13"/>
      <c r="CO125" s="13"/>
      <c r="CP125" s="13"/>
      <c r="CQ125" s="13"/>
      <c r="CR125" s="13"/>
      <c r="CS125" s="13"/>
      <c r="CT125" s="13"/>
      <c r="CU125" s="13"/>
      <c r="CV125" s="13"/>
      <c r="CW125" s="13"/>
      <c r="CX125" s="13"/>
    </row>
    <row r="126" spans="1:102" ht="14.5">
      <c r="A126" s="13"/>
      <c r="B126" s="17" t="s">
        <v>1154</v>
      </c>
      <c r="C126" s="127">
        <f t="shared" si="21"/>
        <v>822</v>
      </c>
      <c r="D126" s="5">
        <v>165</v>
      </c>
      <c r="E126" s="5">
        <v>51</v>
      </c>
      <c r="F126" s="5">
        <v>237</v>
      </c>
      <c r="G126" s="5">
        <v>333</v>
      </c>
      <c r="H126" s="5">
        <v>36</v>
      </c>
      <c r="I126" s="35"/>
      <c r="J126" s="21">
        <v>93</v>
      </c>
      <c r="K126" s="182">
        <v>36</v>
      </c>
      <c r="L126" s="35"/>
      <c r="M126" s="127">
        <f t="shared" si="22"/>
        <v>1077</v>
      </c>
      <c r="N126" s="5">
        <v>603</v>
      </c>
      <c r="O126" s="5">
        <v>474</v>
      </c>
      <c r="P126" s="13"/>
      <c r="Q126" s="13"/>
      <c r="R126" s="13"/>
      <c r="S126" s="13"/>
      <c r="T126" s="13"/>
      <c r="U126" s="13"/>
      <c r="V126" s="13"/>
      <c r="W126" s="13"/>
      <c r="X126" s="13"/>
      <c r="Y126" s="13"/>
      <c r="Z126" s="13"/>
      <c r="AA126" s="13"/>
      <c r="AB126" s="13"/>
      <c r="AC126" s="13"/>
      <c r="AD126" s="13"/>
      <c r="AE126" s="13"/>
      <c r="AF126" s="13"/>
      <c r="AG126" s="13"/>
      <c r="AH126" s="13"/>
      <c r="AI126" s="13"/>
      <c r="AJ126" s="13"/>
      <c r="AK126" s="13"/>
      <c r="AL126" s="13"/>
      <c r="AM126" s="13"/>
      <c r="AN126" s="13"/>
      <c r="AO126" s="13"/>
      <c r="AP126" s="13"/>
      <c r="AQ126" s="13"/>
      <c r="AR126" s="13"/>
      <c r="AS126" s="13"/>
      <c r="AT126" s="13"/>
      <c r="AU126" s="13"/>
      <c r="AV126" s="13"/>
      <c r="AW126" s="13"/>
      <c r="AX126" s="13"/>
      <c r="AY126" s="13"/>
      <c r="AZ126" s="13"/>
      <c r="BA126" s="13"/>
      <c r="BB126" s="13"/>
      <c r="BC126" s="13"/>
      <c r="BD126" s="13"/>
      <c r="BE126" s="13"/>
      <c r="BF126" s="13"/>
      <c r="BG126" s="13"/>
      <c r="BH126" s="13"/>
      <c r="BI126" s="13"/>
      <c r="BJ126" s="13"/>
      <c r="BK126" s="13"/>
      <c r="BL126" s="13"/>
      <c r="BM126" s="13"/>
      <c r="BN126" s="13"/>
      <c r="BO126" s="13"/>
      <c r="BP126" s="13"/>
      <c r="BQ126" s="13"/>
      <c r="BR126" s="13"/>
      <c r="BS126" s="13"/>
      <c r="BT126" s="13"/>
      <c r="BU126" s="13"/>
      <c r="BV126" s="13"/>
      <c r="BW126" s="13"/>
      <c r="BX126" s="13"/>
      <c r="BY126" s="13"/>
      <c r="BZ126" s="13"/>
      <c r="CA126" s="13"/>
      <c r="CB126" s="13"/>
      <c r="CC126" s="13"/>
      <c r="CD126" s="13"/>
      <c r="CE126" s="13"/>
      <c r="CF126" s="13"/>
      <c r="CG126" s="13"/>
      <c r="CH126" s="13"/>
      <c r="CI126" s="13"/>
      <c r="CJ126" s="13"/>
      <c r="CK126" s="13"/>
      <c r="CL126" s="13"/>
      <c r="CM126" s="13"/>
      <c r="CN126" s="13"/>
      <c r="CO126" s="13"/>
      <c r="CP126" s="13"/>
      <c r="CQ126" s="13"/>
      <c r="CR126" s="13"/>
      <c r="CS126" s="13"/>
      <c r="CT126" s="13"/>
      <c r="CU126" s="13"/>
      <c r="CV126" s="13"/>
      <c r="CW126" s="13"/>
      <c r="CX126" s="13"/>
    </row>
    <row r="127" spans="1:102" ht="14.5">
      <c r="A127" s="13"/>
      <c r="B127" s="17" t="s">
        <v>1155</v>
      </c>
      <c r="C127" s="127">
        <f t="shared" si="21"/>
        <v>708</v>
      </c>
      <c r="D127" s="5">
        <v>165</v>
      </c>
      <c r="E127" s="5">
        <v>39</v>
      </c>
      <c r="F127" s="5">
        <v>174</v>
      </c>
      <c r="G127" s="5">
        <v>315</v>
      </c>
      <c r="H127" s="5">
        <v>15</v>
      </c>
      <c r="I127" s="35"/>
      <c r="J127" s="21">
        <v>51</v>
      </c>
      <c r="K127" s="182">
        <v>21</v>
      </c>
      <c r="L127" s="35"/>
      <c r="M127" s="127">
        <f t="shared" si="22"/>
        <v>390</v>
      </c>
      <c r="N127" s="5">
        <v>243</v>
      </c>
      <c r="O127" s="5">
        <v>147</v>
      </c>
      <c r="P127" s="13"/>
      <c r="Q127" s="13"/>
      <c r="R127" s="13"/>
      <c r="S127" s="13"/>
      <c r="T127" s="13"/>
      <c r="U127" s="13"/>
      <c r="V127" s="13"/>
      <c r="W127" s="13"/>
      <c r="X127" s="13"/>
      <c r="Y127" s="13"/>
      <c r="Z127" s="13"/>
      <c r="AA127" s="13"/>
      <c r="AB127" s="13"/>
      <c r="AC127" s="13"/>
      <c r="AD127" s="13"/>
      <c r="AE127" s="13"/>
      <c r="AF127" s="13"/>
      <c r="AG127" s="13"/>
      <c r="AH127" s="13"/>
      <c r="AI127" s="13"/>
      <c r="AJ127" s="13"/>
      <c r="AK127" s="13"/>
      <c r="AL127" s="13"/>
      <c r="AM127" s="13"/>
      <c r="AN127" s="13"/>
      <c r="AO127" s="13"/>
      <c r="AP127" s="13"/>
      <c r="AQ127" s="13"/>
      <c r="AR127" s="13"/>
      <c r="AS127" s="13"/>
      <c r="AT127" s="13"/>
      <c r="AU127" s="13"/>
      <c r="AV127" s="13"/>
      <c r="AW127" s="13"/>
      <c r="AX127" s="13"/>
      <c r="AY127" s="13"/>
      <c r="AZ127" s="13"/>
      <c r="BA127" s="13"/>
      <c r="BB127" s="13"/>
      <c r="BC127" s="13"/>
      <c r="BD127" s="13"/>
      <c r="BE127" s="13"/>
      <c r="BF127" s="13"/>
      <c r="BG127" s="13"/>
      <c r="BH127" s="13"/>
      <c r="BI127" s="13"/>
      <c r="BJ127" s="13"/>
      <c r="BK127" s="13"/>
      <c r="BL127" s="13"/>
      <c r="BM127" s="13"/>
      <c r="BN127" s="13"/>
      <c r="BO127" s="13"/>
      <c r="BP127" s="13"/>
      <c r="BQ127" s="13"/>
      <c r="BR127" s="13"/>
      <c r="BS127" s="13"/>
      <c r="BT127" s="13"/>
      <c r="BU127" s="13"/>
      <c r="BV127" s="13"/>
      <c r="BW127" s="13"/>
      <c r="BX127" s="13"/>
      <c r="BY127" s="13"/>
      <c r="BZ127" s="13"/>
      <c r="CA127" s="13"/>
      <c r="CB127" s="13"/>
      <c r="CC127" s="13"/>
      <c r="CD127" s="13"/>
      <c r="CE127" s="13"/>
      <c r="CF127" s="13"/>
      <c r="CG127" s="13"/>
      <c r="CH127" s="13"/>
      <c r="CI127" s="13"/>
      <c r="CJ127" s="13"/>
      <c r="CK127" s="13"/>
      <c r="CL127" s="13"/>
      <c r="CM127" s="13"/>
      <c r="CN127" s="13"/>
      <c r="CO127" s="13"/>
      <c r="CP127" s="13"/>
      <c r="CQ127" s="13"/>
      <c r="CR127" s="13"/>
      <c r="CS127" s="13"/>
      <c r="CT127" s="13"/>
      <c r="CU127" s="13"/>
      <c r="CV127" s="13"/>
      <c r="CW127" s="13"/>
      <c r="CX127" s="13"/>
    </row>
    <row r="128" spans="1:102" ht="14.5">
      <c r="A128" s="13"/>
      <c r="B128" s="17" t="s">
        <v>1156</v>
      </c>
      <c r="C128" s="127">
        <f t="shared" si="21"/>
        <v>822</v>
      </c>
      <c r="D128" s="5">
        <v>201</v>
      </c>
      <c r="E128" s="5">
        <v>45</v>
      </c>
      <c r="F128" s="5">
        <v>186</v>
      </c>
      <c r="G128" s="5">
        <v>360</v>
      </c>
      <c r="H128" s="5">
        <v>30</v>
      </c>
      <c r="I128" s="35"/>
      <c r="J128" s="21">
        <v>48</v>
      </c>
      <c r="K128" s="182">
        <v>21</v>
      </c>
      <c r="L128" s="35"/>
      <c r="M128" s="127">
        <f t="shared" si="22"/>
        <v>282</v>
      </c>
      <c r="N128" s="5">
        <v>195</v>
      </c>
      <c r="O128" s="5">
        <v>87</v>
      </c>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c r="AY128" s="13"/>
      <c r="AZ128" s="13"/>
      <c r="BA128" s="13"/>
      <c r="BB128" s="13"/>
      <c r="BC128" s="13"/>
      <c r="BD128" s="13"/>
      <c r="BE128" s="13"/>
      <c r="BF128" s="13"/>
      <c r="BG128" s="13"/>
      <c r="BH128" s="13"/>
      <c r="BI128" s="13"/>
      <c r="BJ128" s="13"/>
      <c r="BK128" s="13"/>
      <c r="BL128" s="13"/>
      <c r="BM128" s="13"/>
      <c r="BN128" s="13"/>
      <c r="BO128" s="13"/>
      <c r="BP128" s="13"/>
      <c r="BQ128" s="13"/>
      <c r="BR128" s="13"/>
      <c r="BS128" s="13"/>
      <c r="BT128" s="13"/>
      <c r="BU128" s="13"/>
      <c r="BV128" s="13"/>
      <c r="BW128" s="13"/>
      <c r="BX128" s="13"/>
      <c r="BY128" s="13"/>
      <c r="BZ128" s="13"/>
      <c r="CA128" s="13"/>
      <c r="CB128" s="13"/>
      <c r="CC128" s="13"/>
      <c r="CD128" s="13"/>
      <c r="CE128" s="13"/>
      <c r="CF128" s="13"/>
      <c r="CG128" s="13"/>
      <c r="CH128" s="13"/>
      <c r="CI128" s="13"/>
      <c r="CJ128" s="13"/>
      <c r="CK128" s="13"/>
      <c r="CL128" s="13"/>
      <c r="CM128" s="13"/>
      <c r="CN128" s="13"/>
      <c r="CO128" s="13"/>
      <c r="CP128" s="13"/>
      <c r="CQ128" s="13"/>
      <c r="CR128" s="13"/>
      <c r="CS128" s="13"/>
      <c r="CT128" s="13"/>
      <c r="CU128" s="13"/>
      <c r="CV128" s="13"/>
      <c r="CW128" s="13"/>
      <c r="CX128" s="13"/>
    </row>
    <row r="129" spans="1:102" ht="14.5">
      <c r="A129" s="13"/>
      <c r="B129" s="17" t="s">
        <v>1157</v>
      </c>
      <c r="C129" s="127">
        <f t="shared" si="21"/>
        <v>1548</v>
      </c>
      <c r="D129" s="5">
        <v>372</v>
      </c>
      <c r="E129" s="5">
        <v>87</v>
      </c>
      <c r="F129" s="5">
        <v>375</v>
      </c>
      <c r="G129" s="5">
        <v>660</v>
      </c>
      <c r="H129" s="5">
        <v>54</v>
      </c>
      <c r="I129" s="35"/>
      <c r="J129" s="21">
        <v>90</v>
      </c>
      <c r="K129" s="182">
        <v>27</v>
      </c>
      <c r="L129" s="35"/>
      <c r="M129" s="127">
        <f t="shared" si="22"/>
        <v>378</v>
      </c>
      <c r="N129" s="5">
        <v>276</v>
      </c>
      <c r="O129" s="5">
        <v>102</v>
      </c>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3"/>
      <c r="AY129" s="13"/>
      <c r="AZ129" s="13"/>
      <c r="BA129" s="13"/>
      <c r="BB129" s="13"/>
      <c r="BC129" s="13"/>
      <c r="BD129" s="13"/>
      <c r="BE129" s="13"/>
      <c r="BF129" s="13"/>
      <c r="BG129" s="13"/>
      <c r="BH129" s="13"/>
      <c r="BI129" s="13"/>
      <c r="BJ129" s="13"/>
      <c r="BK129" s="13"/>
      <c r="BL129" s="13"/>
      <c r="BM129" s="13"/>
      <c r="BN129" s="13"/>
      <c r="BO129" s="13"/>
      <c r="BP129" s="13"/>
      <c r="BQ129" s="13"/>
      <c r="BR129" s="13"/>
      <c r="BS129" s="13"/>
      <c r="BT129" s="13"/>
      <c r="BU129" s="13"/>
      <c r="BV129" s="13"/>
      <c r="BW129" s="13"/>
      <c r="BX129" s="13"/>
      <c r="BY129" s="13"/>
      <c r="BZ129" s="13"/>
      <c r="CA129" s="13"/>
      <c r="CB129" s="13"/>
      <c r="CC129" s="13"/>
      <c r="CD129" s="13"/>
      <c r="CE129" s="13"/>
      <c r="CF129" s="13"/>
      <c r="CG129" s="13"/>
      <c r="CH129" s="13"/>
      <c r="CI129" s="13"/>
      <c r="CJ129" s="13"/>
      <c r="CK129" s="13"/>
      <c r="CL129" s="13"/>
      <c r="CM129" s="13"/>
      <c r="CN129" s="13"/>
      <c r="CO129" s="13"/>
      <c r="CP129" s="13"/>
      <c r="CQ129" s="13"/>
      <c r="CR129" s="13"/>
      <c r="CS129" s="13"/>
      <c r="CT129" s="13"/>
      <c r="CU129" s="13"/>
      <c r="CV129" s="13"/>
      <c r="CW129" s="13"/>
      <c r="CX129" s="13"/>
    </row>
    <row r="130" spans="1:102" ht="14.5">
      <c r="A130" s="13"/>
      <c r="B130" s="17" t="s">
        <v>1158</v>
      </c>
      <c r="C130" s="127">
        <f t="shared" si="21"/>
        <v>1629</v>
      </c>
      <c r="D130" s="5">
        <v>417</v>
      </c>
      <c r="E130" s="5">
        <v>150</v>
      </c>
      <c r="F130" s="5">
        <v>357</v>
      </c>
      <c r="G130" s="5">
        <v>663</v>
      </c>
      <c r="H130" s="5">
        <v>42</v>
      </c>
      <c r="I130" s="35"/>
      <c r="J130" s="21">
        <v>84</v>
      </c>
      <c r="K130" s="182">
        <v>27</v>
      </c>
      <c r="L130" s="35"/>
      <c r="M130" s="127">
        <f t="shared" si="22"/>
        <v>306</v>
      </c>
      <c r="N130" s="5">
        <v>252</v>
      </c>
      <c r="O130" s="5">
        <v>54</v>
      </c>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3"/>
      <c r="AY130" s="13"/>
      <c r="AZ130" s="13"/>
      <c r="BA130" s="13"/>
      <c r="BB130" s="13"/>
      <c r="BC130" s="13"/>
      <c r="BD130" s="13"/>
      <c r="BE130" s="13"/>
      <c r="BF130" s="13"/>
      <c r="BG130" s="13"/>
      <c r="BH130" s="13"/>
      <c r="BI130" s="13"/>
      <c r="BJ130" s="13"/>
      <c r="BK130" s="13"/>
      <c r="BL130" s="13"/>
      <c r="BM130" s="13"/>
      <c r="BN130" s="13"/>
      <c r="BO130" s="13"/>
      <c r="BP130" s="13"/>
      <c r="BQ130" s="13"/>
      <c r="BR130" s="13"/>
      <c r="BS130" s="13"/>
      <c r="BT130" s="13"/>
      <c r="BU130" s="13"/>
      <c r="BV130" s="13"/>
      <c r="BW130" s="13"/>
      <c r="BX130" s="13"/>
      <c r="BY130" s="13"/>
      <c r="BZ130" s="13"/>
      <c r="CA130" s="13"/>
      <c r="CB130" s="13"/>
      <c r="CC130" s="13"/>
      <c r="CD130" s="13"/>
      <c r="CE130" s="13"/>
      <c r="CF130" s="13"/>
      <c r="CG130" s="13"/>
      <c r="CH130" s="13"/>
      <c r="CI130" s="13"/>
      <c r="CJ130" s="13"/>
      <c r="CK130" s="13"/>
      <c r="CL130" s="13"/>
      <c r="CM130" s="13"/>
      <c r="CN130" s="13"/>
      <c r="CO130" s="13"/>
      <c r="CP130" s="13"/>
      <c r="CQ130" s="13"/>
      <c r="CR130" s="13"/>
      <c r="CS130" s="13"/>
      <c r="CT130" s="13"/>
      <c r="CU130" s="13"/>
      <c r="CV130" s="13"/>
      <c r="CW130" s="13"/>
      <c r="CX130" s="13"/>
    </row>
    <row r="131" spans="1:102" ht="14.5">
      <c r="A131" s="13"/>
      <c r="B131" s="17" t="s">
        <v>1159</v>
      </c>
      <c r="C131" s="127">
        <f t="shared" si="21"/>
        <v>1869</v>
      </c>
      <c r="D131" s="5">
        <v>504</v>
      </c>
      <c r="E131" s="5">
        <v>237</v>
      </c>
      <c r="F131" s="5">
        <v>333</v>
      </c>
      <c r="G131" s="5">
        <v>750</v>
      </c>
      <c r="H131" s="5">
        <v>45</v>
      </c>
      <c r="I131" s="35"/>
      <c r="J131" s="21">
        <v>90</v>
      </c>
      <c r="K131" s="182">
        <v>18</v>
      </c>
      <c r="L131" s="35"/>
      <c r="M131" s="127">
        <f t="shared" si="22"/>
        <v>261</v>
      </c>
      <c r="N131" s="5">
        <v>234</v>
      </c>
      <c r="O131" s="5">
        <v>27</v>
      </c>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
      <c r="AY131" s="13"/>
      <c r="AZ131" s="13"/>
      <c r="BA131" s="13"/>
      <c r="BB131" s="13"/>
      <c r="BC131" s="13"/>
      <c r="BD131" s="13"/>
      <c r="BE131" s="13"/>
      <c r="BF131" s="13"/>
      <c r="BG131" s="13"/>
      <c r="BH131" s="13"/>
      <c r="BI131" s="13"/>
      <c r="BJ131" s="13"/>
      <c r="BK131" s="13"/>
      <c r="BL131" s="13"/>
      <c r="BM131" s="13"/>
      <c r="BN131" s="13"/>
      <c r="BO131" s="13"/>
      <c r="BP131" s="13"/>
      <c r="BQ131" s="13"/>
      <c r="BR131" s="13"/>
      <c r="BS131" s="13"/>
      <c r="BT131" s="13"/>
      <c r="BU131" s="13"/>
      <c r="BV131" s="13"/>
      <c r="BW131" s="13"/>
      <c r="BX131" s="13"/>
      <c r="BY131" s="13"/>
      <c r="BZ131" s="13"/>
      <c r="CA131" s="13"/>
      <c r="CB131" s="13"/>
      <c r="CC131" s="13"/>
      <c r="CD131" s="13"/>
      <c r="CE131" s="13"/>
      <c r="CF131" s="13"/>
      <c r="CG131" s="13"/>
      <c r="CH131" s="13"/>
      <c r="CI131" s="13"/>
      <c r="CJ131" s="13"/>
      <c r="CK131" s="13"/>
      <c r="CL131" s="13"/>
      <c r="CM131" s="13"/>
      <c r="CN131" s="13"/>
      <c r="CO131" s="13"/>
      <c r="CP131" s="13"/>
      <c r="CQ131" s="13"/>
      <c r="CR131" s="13"/>
      <c r="CS131" s="13"/>
      <c r="CT131" s="13"/>
      <c r="CU131" s="13"/>
      <c r="CV131" s="13"/>
      <c r="CW131" s="13"/>
      <c r="CX131" s="13"/>
    </row>
    <row r="132" spans="1:102" ht="14.5">
      <c r="A132" s="13"/>
      <c r="B132" s="17" t="s">
        <v>1160</v>
      </c>
      <c r="C132" s="127">
        <f t="shared" si="21"/>
        <v>6303</v>
      </c>
      <c r="D132" s="5">
        <v>2142</v>
      </c>
      <c r="E132" s="5">
        <v>690</v>
      </c>
      <c r="F132" s="5">
        <v>852</v>
      </c>
      <c r="G132" s="5">
        <v>2532</v>
      </c>
      <c r="H132" s="5">
        <v>87</v>
      </c>
      <c r="I132" s="35"/>
      <c r="J132" s="21">
        <v>417</v>
      </c>
      <c r="K132" s="182">
        <v>135</v>
      </c>
      <c r="L132" s="35"/>
      <c r="M132" s="127">
        <f t="shared" si="22"/>
        <v>819</v>
      </c>
      <c r="N132" s="5">
        <v>774</v>
      </c>
      <c r="O132" s="5">
        <v>45</v>
      </c>
      <c r="P132" s="13"/>
      <c r="Q132" s="13"/>
      <c r="R132" s="13"/>
      <c r="S132" s="13"/>
      <c r="T132" s="13"/>
      <c r="U132" s="13"/>
      <c r="V132" s="13"/>
      <c r="W132" s="13"/>
      <c r="X132" s="13"/>
      <c r="Y132" s="13"/>
      <c r="Z132" s="13"/>
      <c r="AA132" s="13"/>
      <c r="AB132" s="13"/>
      <c r="AC132" s="13"/>
      <c r="AD132" s="13"/>
      <c r="AE132" s="13"/>
      <c r="AF132" s="13"/>
      <c r="AG132" s="13"/>
      <c r="AH132" s="13"/>
      <c r="AI132" s="13"/>
      <c r="AJ132" s="13"/>
      <c r="AK132" s="13"/>
      <c r="AL132" s="13"/>
      <c r="AM132" s="13"/>
      <c r="AN132" s="13"/>
      <c r="AO132" s="13"/>
      <c r="AP132" s="13"/>
      <c r="AQ132" s="13"/>
      <c r="AR132" s="13"/>
      <c r="AS132" s="13"/>
      <c r="AT132" s="13"/>
      <c r="AU132" s="13"/>
      <c r="AV132" s="13"/>
      <c r="AW132" s="13"/>
      <c r="AX132" s="13"/>
      <c r="AY132" s="13"/>
      <c r="AZ132" s="13"/>
      <c r="BA132" s="13"/>
      <c r="BB132" s="13"/>
      <c r="BC132" s="13"/>
      <c r="BD132" s="13"/>
      <c r="BE132" s="13"/>
      <c r="BF132" s="13"/>
      <c r="BG132" s="13"/>
      <c r="BH132" s="13"/>
      <c r="BI132" s="13"/>
      <c r="BJ132" s="13"/>
      <c r="BK132" s="13"/>
      <c r="BL132" s="13"/>
      <c r="BM132" s="13"/>
      <c r="BN132" s="13"/>
      <c r="BO132" s="13"/>
      <c r="BP132" s="13"/>
      <c r="BQ132" s="13"/>
      <c r="BR132" s="13"/>
      <c r="BS132" s="13"/>
      <c r="BT132" s="13"/>
      <c r="BU132" s="13"/>
      <c r="BV132" s="13"/>
      <c r="BW132" s="13"/>
      <c r="BX132" s="13"/>
      <c r="BY132" s="13"/>
      <c r="BZ132" s="13"/>
      <c r="CA132" s="13"/>
      <c r="CB132" s="13"/>
      <c r="CC132" s="13"/>
      <c r="CD132" s="13"/>
      <c r="CE132" s="13"/>
      <c r="CF132" s="13"/>
      <c r="CG132" s="13"/>
      <c r="CH132" s="13"/>
      <c r="CI132" s="13"/>
      <c r="CJ132" s="13"/>
      <c r="CK132" s="13"/>
      <c r="CL132" s="13"/>
      <c r="CM132" s="13"/>
      <c r="CN132" s="13"/>
      <c r="CO132" s="13"/>
      <c r="CP132" s="13"/>
      <c r="CQ132" s="13"/>
      <c r="CR132" s="13"/>
      <c r="CS132" s="13"/>
      <c r="CT132" s="13"/>
      <c r="CU132" s="13"/>
      <c r="CV132" s="13"/>
      <c r="CW132" s="13"/>
      <c r="CX132" s="13"/>
    </row>
    <row r="133" spans="1:102" ht="14.5">
      <c r="A133" s="13"/>
      <c r="B133" s="17" t="s">
        <v>1161</v>
      </c>
      <c r="C133" s="127">
        <f t="shared" si="21"/>
        <v>6189</v>
      </c>
      <c r="D133" s="5">
        <v>1824</v>
      </c>
      <c r="E133" s="5">
        <v>225</v>
      </c>
      <c r="F133" s="5">
        <v>1194</v>
      </c>
      <c r="G133" s="5">
        <v>2829</v>
      </c>
      <c r="H133" s="5">
        <v>117</v>
      </c>
      <c r="I133" s="35"/>
      <c r="J133" s="21">
        <v>330</v>
      </c>
      <c r="K133" s="182">
        <v>111</v>
      </c>
      <c r="L133" s="35"/>
      <c r="M133" s="127">
        <f t="shared" si="22"/>
        <v>360</v>
      </c>
      <c r="N133" s="5">
        <v>345</v>
      </c>
      <c r="O133" s="5">
        <v>15</v>
      </c>
      <c r="P133" s="13"/>
      <c r="Q133" s="13"/>
      <c r="R133" s="13"/>
      <c r="S133" s="13"/>
      <c r="T133" s="13"/>
      <c r="U133" s="13"/>
      <c r="V133" s="13"/>
      <c r="W133" s="13"/>
      <c r="X133" s="13"/>
      <c r="Y133" s="13"/>
      <c r="Z133" s="13"/>
      <c r="AA133" s="13"/>
      <c r="AB133" s="13"/>
      <c r="AC133" s="13"/>
      <c r="AD133" s="13"/>
      <c r="AE133" s="13"/>
      <c r="AF133" s="13"/>
      <c r="AG133" s="13"/>
      <c r="AH133" s="13"/>
      <c r="AI133" s="13"/>
      <c r="AJ133" s="13"/>
      <c r="AK133" s="13"/>
      <c r="AL133" s="13"/>
      <c r="AM133" s="13"/>
      <c r="AN133" s="13"/>
      <c r="AO133" s="13"/>
      <c r="AP133" s="13"/>
      <c r="AQ133" s="13"/>
      <c r="AR133" s="13"/>
      <c r="AS133" s="13"/>
      <c r="AT133" s="13"/>
      <c r="AU133" s="13"/>
      <c r="AV133" s="13"/>
      <c r="AW133" s="13"/>
      <c r="AX133" s="13"/>
      <c r="AY133" s="13"/>
      <c r="AZ133" s="13"/>
      <c r="BA133" s="13"/>
      <c r="BB133" s="13"/>
      <c r="BC133" s="13"/>
      <c r="BD133" s="13"/>
      <c r="BE133" s="13"/>
      <c r="BF133" s="13"/>
      <c r="BG133" s="13"/>
      <c r="BH133" s="13"/>
      <c r="BI133" s="13"/>
      <c r="BJ133" s="13"/>
      <c r="BK133" s="13"/>
      <c r="BL133" s="13"/>
      <c r="BM133" s="13"/>
      <c r="BN133" s="13"/>
      <c r="BO133" s="13"/>
      <c r="BP133" s="13"/>
      <c r="BQ133" s="13"/>
      <c r="BR133" s="13"/>
      <c r="BS133" s="13"/>
      <c r="BT133" s="13"/>
      <c r="BU133" s="13"/>
      <c r="BV133" s="13"/>
      <c r="BW133" s="13"/>
      <c r="BX133" s="13"/>
      <c r="BY133" s="13"/>
      <c r="BZ133" s="13"/>
      <c r="CA133" s="13"/>
      <c r="CB133" s="13"/>
      <c r="CC133" s="13"/>
      <c r="CD133" s="13"/>
      <c r="CE133" s="13"/>
      <c r="CF133" s="13"/>
      <c r="CG133" s="13"/>
      <c r="CH133" s="13"/>
      <c r="CI133" s="13"/>
      <c r="CJ133" s="13"/>
      <c r="CK133" s="13"/>
      <c r="CL133" s="13"/>
      <c r="CM133" s="13"/>
      <c r="CN133" s="13"/>
      <c r="CO133" s="13"/>
      <c r="CP133" s="13"/>
      <c r="CQ133" s="13"/>
      <c r="CR133" s="13"/>
      <c r="CS133" s="13"/>
      <c r="CT133" s="13"/>
      <c r="CU133" s="13"/>
      <c r="CV133" s="13"/>
      <c r="CW133" s="13"/>
      <c r="CX133" s="13"/>
    </row>
    <row r="134" spans="1:102" ht="14.5">
      <c r="A134" s="13"/>
      <c r="B134" s="17" t="s">
        <v>1162</v>
      </c>
      <c r="C134" s="127">
        <f t="shared" si="21"/>
        <v>5019</v>
      </c>
      <c r="D134" s="5">
        <v>684</v>
      </c>
      <c r="E134" s="5">
        <v>36</v>
      </c>
      <c r="F134" s="5">
        <v>2028</v>
      </c>
      <c r="G134" s="5">
        <v>2124</v>
      </c>
      <c r="H134" s="5">
        <v>147</v>
      </c>
      <c r="I134" s="35"/>
      <c r="J134" s="21">
        <v>183</v>
      </c>
      <c r="K134" s="182">
        <v>45</v>
      </c>
      <c r="L134" s="35"/>
      <c r="M134" s="127">
        <f t="shared" si="22"/>
        <v>129</v>
      </c>
      <c r="N134" s="5">
        <v>129</v>
      </c>
      <c r="O134" s="5">
        <v>0</v>
      </c>
      <c r="P134" s="13"/>
      <c r="Q134" s="13"/>
      <c r="R134" s="13"/>
      <c r="S134" s="13"/>
      <c r="T134" s="13"/>
      <c r="U134" s="13"/>
      <c r="V134" s="13"/>
      <c r="W134" s="13"/>
      <c r="X134" s="13"/>
      <c r="Y134" s="13"/>
      <c r="Z134" s="13"/>
      <c r="AA134" s="13"/>
      <c r="AB134" s="13"/>
      <c r="AC134" s="13"/>
      <c r="AD134" s="13"/>
      <c r="AE134" s="13"/>
      <c r="AF134" s="13"/>
      <c r="AG134" s="13"/>
      <c r="AH134" s="13"/>
      <c r="AI134" s="13"/>
      <c r="AJ134" s="13"/>
      <c r="AK134" s="13"/>
      <c r="AL134" s="13"/>
      <c r="AM134" s="13"/>
      <c r="AN134" s="13"/>
      <c r="AO134" s="13"/>
      <c r="AP134" s="13"/>
      <c r="AQ134" s="13"/>
      <c r="AR134" s="13"/>
      <c r="AS134" s="13"/>
      <c r="AT134" s="13"/>
      <c r="AU134" s="13"/>
      <c r="AV134" s="13"/>
      <c r="AW134" s="13"/>
      <c r="AX134" s="13"/>
      <c r="AY134" s="13"/>
      <c r="AZ134" s="13"/>
      <c r="BA134" s="13"/>
      <c r="BB134" s="13"/>
      <c r="BC134" s="13"/>
      <c r="BD134" s="13"/>
      <c r="BE134" s="13"/>
      <c r="BF134" s="13"/>
      <c r="BG134" s="13"/>
      <c r="BH134" s="13"/>
      <c r="BI134" s="13"/>
      <c r="BJ134" s="13"/>
      <c r="BK134" s="13"/>
      <c r="BL134" s="13"/>
      <c r="BM134" s="13"/>
      <c r="BN134" s="13"/>
      <c r="BO134" s="13"/>
      <c r="BP134" s="13"/>
      <c r="BQ134" s="13"/>
      <c r="BR134" s="13"/>
      <c r="BS134" s="13"/>
      <c r="BT134" s="13"/>
      <c r="BU134" s="13"/>
      <c r="BV134" s="13"/>
      <c r="BW134" s="13"/>
      <c r="BX134" s="13"/>
      <c r="BY134" s="13"/>
      <c r="BZ134" s="13"/>
      <c r="CA134" s="13"/>
      <c r="CB134" s="13"/>
      <c r="CC134" s="13"/>
      <c r="CD134" s="13"/>
      <c r="CE134" s="13"/>
      <c r="CF134" s="13"/>
      <c r="CG134" s="13"/>
      <c r="CH134" s="13"/>
      <c r="CI134" s="13"/>
      <c r="CJ134" s="13"/>
      <c r="CK134" s="13"/>
      <c r="CL134" s="13"/>
      <c r="CM134" s="13"/>
      <c r="CN134" s="13"/>
      <c r="CO134" s="13"/>
      <c r="CP134" s="13"/>
      <c r="CQ134" s="13"/>
      <c r="CR134" s="13"/>
      <c r="CS134" s="13"/>
      <c r="CT134" s="13"/>
      <c r="CU134" s="13"/>
      <c r="CV134" s="13"/>
      <c r="CW134" s="13"/>
      <c r="CX134" s="13"/>
    </row>
    <row r="135" spans="1:102" ht="14.5">
      <c r="A135" s="13"/>
      <c r="B135" s="17" t="s">
        <v>137</v>
      </c>
      <c r="C135" s="127">
        <f t="shared" si="21"/>
        <v>282</v>
      </c>
      <c r="D135" s="5">
        <v>201</v>
      </c>
      <c r="E135" s="5">
        <v>81</v>
      </c>
      <c r="F135" s="5">
        <v>0</v>
      </c>
      <c r="G135" s="5">
        <v>0</v>
      </c>
      <c r="H135" s="5">
        <v>0</v>
      </c>
      <c r="I135" s="35"/>
      <c r="J135" s="5">
        <v>27</v>
      </c>
      <c r="K135" s="182">
        <v>24</v>
      </c>
      <c r="L135" s="35"/>
      <c r="M135" s="127">
        <f t="shared" si="22"/>
        <v>162</v>
      </c>
      <c r="N135" s="5">
        <v>54</v>
      </c>
      <c r="O135" s="5">
        <v>108</v>
      </c>
      <c r="P135" s="13"/>
      <c r="Q135" s="13"/>
      <c r="R135" s="13"/>
      <c r="S135" s="13"/>
      <c r="T135" s="13"/>
      <c r="U135" s="13"/>
      <c r="V135" s="13"/>
      <c r="W135" s="13"/>
      <c r="X135" s="13"/>
      <c r="Y135" s="13"/>
      <c r="Z135" s="13"/>
      <c r="AA135" s="13"/>
      <c r="AB135" s="13"/>
      <c r="AC135" s="13"/>
      <c r="AD135" s="13"/>
      <c r="AE135" s="13"/>
      <c r="AF135" s="13"/>
      <c r="AG135" s="13"/>
      <c r="AH135" s="13"/>
      <c r="AI135" s="13"/>
      <c r="AJ135" s="13"/>
      <c r="AK135" s="13"/>
      <c r="AL135" s="13"/>
      <c r="AM135" s="13"/>
      <c r="AN135" s="13"/>
      <c r="AO135" s="13"/>
      <c r="AP135" s="13"/>
      <c r="AQ135" s="13"/>
      <c r="AR135" s="13"/>
      <c r="AS135" s="13"/>
      <c r="AT135" s="13"/>
      <c r="AU135" s="13"/>
      <c r="AV135" s="13"/>
      <c r="AW135" s="13"/>
      <c r="AX135" s="13"/>
      <c r="AY135" s="13"/>
      <c r="AZ135" s="13"/>
      <c r="BA135" s="13"/>
      <c r="BB135" s="13"/>
      <c r="BC135" s="13"/>
      <c r="BD135" s="13"/>
      <c r="BE135" s="13"/>
      <c r="BF135" s="13"/>
      <c r="BG135" s="13"/>
      <c r="BH135" s="13"/>
      <c r="BI135" s="13"/>
      <c r="BJ135" s="13"/>
      <c r="BK135" s="13"/>
      <c r="BL135" s="13"/>
      <c r="BM135" s="13"/>
      <c r="BN135" s="13"/>
      <c r="BO135" s="13"/>
      <c r="BP135" s="13"/>
      <c r="BQ135" s="13"/>
      <c r="BR135" s="13"/>
      <c r="BS135" s="13"/>
      <c r="BT135" s="13"/>
      <c r="BU135" s="13"/>
      <c r="BV135" s="13"/>
      <c r="BW135" s="13"/>
      <c r="BX135" s="13"/>
      <c r="BY135" s="13"/>
      <c r="BZ135" s="13"/>
      <c r="CA135" s="13"/>
      <c r="CB135" s="13"/>
      <c r="CC135" s="13"/>
      <c r="CD135" s="13"/>
      <c r="CE135" s="13"/>
      <c r="CF135" s="13"/>
      <c r="CG135" s="13"/>
      <c r="CH135" s="13"/>
      <c r="CI135" s="13"/>
      <c r="CJ135" s="13"/>
      <c r="CK135" s="13"/>
      <c r="CL135" s="13"/>
      <c r="CM135" s="13"/>
      <c r="CN135" s="13"/>
      <c r="CO135" s="13"/>
      <c r="CP135" s="13"/>
      <c r="CQ135" s="13"/>
      <c r="CR135" s="13"/>
      <c r="CS135" s="13"/>
      <c r="CT135" s="13"/>
      <c r="CU135" s="13"/>
      <c r="CV135" s="13"/>
      <c r="CW135" s="13"/>
      <c r="CX135" s="13"/>
    </row>
    <row r="136" spans="1:102" ht="14.5">
      <c r="A136" s="13"/>
      <c r="B136" s="36"/>
      <c r="C136" s="127"/>
      <c r="D136" s="5"/>
      <c r="E136" s="99">
        <f>SUM(E132:E134)/1947</f>
        <v>0.48844375963020031</v>
      </c>
      <c r="F136" s="5"/>
      <c r="G136" s="5"/>
      <c r="H136" s="5"/>
      <c r="I136" s="35"/>
      <c r="J136" s="5"/>
      <c r="K136" s="5"/>
      <c r="L136" s="35"/>
      <c r="M136" s="127"/>
      <c r="N136" s="5"/>
      <c r="O136" s="5"/>
      <c r="P136" s="13"/>
      <c r="Q136" s="13"/>
      <c r="R136" s="13"/>
      <c r="S136" s="13"/>
      <c r="T136" s="13"/>
      <c r="U136" s="13"/>
      <c r="V136" s="13"/>
      <c r="W136" s="13"/>
      <c r="X136" s="13"/>
      <c r="Y136" s="13"/>
      <c r="Z136" s="13"/>
      <c r="AA136" s="13"/>
      <c r="AB136" s="13"/>
      <c r="AC136" s="13"/>
      <c r="AD136" s="13"/>
      <c r="AE136" s="13"/>
      <c r="AF136" s="13"/>
      <c r="AG136" s="13"/>
      <c r="AH136" s="13"/>
      <c r="AI136" s="13"/>
      <c r="AJ136" s="13"/>
      <c r="AK136" s="13"/>
      <c r="AL136" s="13"/>
      <c r="AM136" s="13"/>
      <c r="AN136" s="13"/>
      <c r="AO136" s="13"/>
      <c r="AP136" s="13"/>
      <c r="AQ136" s="13"/>
      <c r="AR136" s="13"/>
      <c r="AS136" s="13"/>
      <c r="AT136" s="13"/>
      <c r="AU136" s="13"/>
      <c r="AV136" s="13"/>
      <c r="AW136" s="13"/>
      <c r="AX136" s="13"/>
      <c r="AY136" s="13"/>
      <c r="AZ136" s="13"/>
      <c r="BA136" s="13"/>
      <c r="BB136" s="13"/>
      <c r="BC136" s="13"/>
      <c r="BD136" s="13"/>
      <c r="BE136" s="13"/>
      <c r="BF136" s="13"/>
      <c r="BG136" s="13"/>
      <c r="BH136" s="13"/>
      <c r="BI136" s="13"/>
      <c r="BJ136" s="13"/>
      <c r="BK136" s="13"/>
      <c r="BL136" s="13"/>
      <c r="BM136" s="13"/>
      <c r="BN136" s="13"/>
      <c r="BO136" s="13"/>
      <c r="BP136" s="13"/>
      <c r="BQ136" s="13"/>
      <c r="BR136" s="13"/>
      <c r="BS136" s="13"/>
      <c r="BT136" s="13"/>
      <c r="BU136" s="13"/>
      <c r="BV136" s="13"/>
      <c r="BW136" s="13"/>
      <c r="BX136" s="13"/>
      <c r="BY136" s="13"/>
      <c r="BZ136" s="13"/>
      <c r="CA136" s="13"/>
      <c r="CB136" s="13"/>
      <c r="CC136" s="13"/>
      <c r="CD136" s="13"/>
      <c r="CE136" s="13"/>
      <c r="CF136" s="13"/>
      <c r="CG136" s="13"/>
      <c r="CH136" s="13"/>
      <c r="CI136" s="13"/>
      <c r="CJ136" s="13"/>
      <c r="CK136" s="13"/>
      <c r="CL136" s="13"/>
      <c r="CM136" s="13"/>
      <c r="CN136" s="13"/>
      <c r="CO136" s="13"/>
      <c r="CP136" s="13"/>
      <c r="CQ136" s="13"/>
      <c r="CR136" s="13"/>
      <c r="CS136" s="13"/>
      <c r="CT136" s="13"/>
      <c r="CU136" s="13"/>
      <c r="CV136" s="13"/>
      <c r="CW136" s="13"/>
      <c r="CX136" s="13"/>
    </row>
    <row r="137" spans="1:102" ht="14.5">
      <c r="A137" s="13"/>
      <c r="B137" s="15" t="s">
        <v>1163</v>
      </c>
      <c r="C137" s="127" t="s">
        <v>27</v>
      </c>
      <c r="D137" s="5" t="s">
        <v>27</v>
      </c>
      <c r="E137" s="99"/>
      <c r="F137" s="5" t="s">
        <v>27</v>
      </c>
      <c r="G137" s="5" t="s">
        <v>27</v>
      </c>
      <c r="H137" s="5" t="s">
        <v>27</v>
      </c>
      <c r="I137" s="35"/>
      <c r="J137" s="99"/>
      <c r="K137" s="5"/>
      <c r="L137" s="35"/>
      <c r="M137" s="127"/>
      <c r="N137" s="5" t="s">
        <v>27</v>
      </c>
      <c r="O137" s="5" t="s">
        <v>27</v>
      </c>
      <c r="P137" s="13"/>
      <c r="Q137" s="13"/>
      <c r="R137" s="13"/>
      <c r="S137" s="13"/>
      <c r="T137" s="13"/>
      <c r="U137" s="13"/>
      <c r="V137" s="13"/>
      <c r="W137" s="13"/>
      <c r="X137" s="13"/>
      <c r="Y137" s="13"/>
      <c r="Z137" s="13"/>
      <c r="AA137" s="13"/>
      <c r="AB137" s="13"/>
      <c r="AC137" s="13"/>
      <c r="AD137" s="13"/>
      <c r="AE137" s="13"/>
      <c r="AF137" s="13"/>
      <c r="AG137" s="13"/>
      <c r="AH137" s="13"/>
      <c r="AI137" s="13"/>
      <c r="AJ137" s="13"/>
      <c r="AK137" s="13"/>
      <c r="AL137" s="13"/>
      <c r="AM137" s="13"/>
      <c r="AN137" s="13"/>
      <c r="AO137" s="13"/>
      <c r="AP137" s="13"/>
      <c r="AQ137" s="13"/>
      <c r="AR137" s="13"/>
      <c r="AS137" s="13"/>
      <c r="AT137" s="13"/>
      <c r="AU137" s="13"/>
      <c r="AV137" s="13"/>
      <c r="AW137" s="13"/>
      <c r="AX137" s="13"/>
      <c r="AY137" s="13"/>
      <c r="AZ137" s="13"/>
      <c r="BA137" s="13"/>
      <c r="BB137" s="13"/>
      <c r="BC137" s="13"/>
      <c r="BD137" s="13"/>
      <c r="BE137" s="13"/>
      <c r="BF137" s="13"/>
      <c r="BG137" s="13"/>
      <c r="BH137" s="13"/>
      <c r="BI137" s="13"/>
      <c r="BJ137" s="13"/>
      <c r="BK137" s="13"/>
      <c r="BL137" s="13"/>
      <c r="BM137" s="13"/>
      <c r="BN137" s="13"/>
      <c r="BO137" s="13"/>
      <c r="BP137" s="13"/>
      <c r="BQ137" s="13"/>
      <c r="BR137" s="13"/>
      <c r="BS137" s="13"/>
      <c r="BT137" s="13"/>
      <c r="BU137" s="13"/>
      <c r="BV137" s="13"/>
      <c r="BW137" s="13"/>
      <c r="BX137" s="13"/>
      <c r="BY137" s="13"/>
      <c r="BZ137" s="13"/>
      <c r="CA137" s="13"/>
      <c r="CB137" s="13"/>
      <c r="CC137" s="13"/>
      <c r="CD137" s="13"/>
      <c r="CE137" s="13"/>
      <c r="CF137" s="13"/>
      <c r="CG137" s="13"/>
      <c r="CH137" s="13"/>
      <c r="CI137" s="13"/>
      <c r="CJ137" s="13"/>
      <c r="CK137" s="13"/>
      <c r="CL137" s="13"/>
      <c r="CM137" s="13"/>
      <c r="CN137" s="13"/>
      <c r="CO137" s="13"/>
      <c r="CP137" s="13"/>
      <c r="CQ137" s="13"/>
      <c r="CR137" s="13"/>
      <c r="CS137" s="13"/>
      <c r="CT137" s="13"/>
      <c r="CU137" s="13"/>
      <c r="CV137" s="13"/>
      <c r="CW137" s="13"/>
      <c r="CX137" s="13"/>
    </row>
    <row r="138" spans="1:102" ht="14.5">
      <c r="A138" s="13"/>
      <c r="B138" s="17" t="s">
        <v>180</v>
      </c>
      <c r="C138" s="127">
        <f t="shared" ref="C138:C140" si="23">SUM(D138:E138,F138:H138)</f>
        <v>7368</v>
      </c>
      <c r="D138" s="5">
        <v>1698</v>
      </c>
      <c r="E138" s="5">
        <v>909</v>
      </c>
      <c r="F138" s="5">
        <v>960</v>
      </c>
      <c r="G138" s="5">
        <v>3681</v>
      </c>
      <c r="H138" s="5">
        <v>120</v>
      </c>
      <c r="I138" s="35"/>
      <c r="J138" s="21">
        <v>633</v>
      </c>
      <c r="K138" s="182">
        <v>222</v>
      </c>
      <c r="L138" s="35"/>
      <c r="M138" s="127">
        <f t="shared" ref="M138:M140" si="24">SUM(N138:O138)</f>
        <v>4950</v>
      </c>
      <c r="N138" s="5">
        <v>2553</v>
      </c>
      <c r="O138" s="5">
        <v>2397</v>
      </c>
      <c r="P138" s="13"/>
      <c r="Q138" s="13"/>
      <c r="R138" s="13"/>
      <c r="S138" s="13"/>
      <c r="T138" s="13"/>
      <c r="U138" s="13"/>
      <c r="V138" s="13"/>
      <c r="W138" s="13"/>
      <c r="X138" s="13"/>
      <c r="Y138" s="13"/>
      <c r="Z138" s="13"/>
      <c r="AA138" s="13"/>
      <c r="AB138" s="13"/>
      <c r="AC138" s="13"/>
      <c r="AD138" s="13"/>
      <c r="AE138" s="13"/>
      <c r="AF138" s="13"/>
      <c r="AG138" s="13"/>
      <c r="AH138" s="13"/>
      <c r="AI138" s="13"/>
      <c r="AJ138" s="13"/>
      <c r="AK138" s="13"/>
      <c r="AL138" s="13"/>
      <c r="AM138" s="13"/>
      <c r="AN138" s="13"/>
      <c r="AO138" s="13"/>
      <c r="AP138" s="13"/>
      <c r="AQ138" s="13"/>
      <c r="AR138" s="13"/>
      <c r="AS138" s="13"/>
      <c r="AT138" s="13"/>
      <c r="AU138" s="13"/>
      <c r="AV138" s="13"/>
      <c r="AW138" s="13"/>
      <c r="AX138" s="13"/>
      <c r="AY138" s="13"/>
      <c r="AZ138" s="13"/>
      <c r="BA138" s="13"/>
      <c r="BB138" s="13"/>
      <c r="BC138" s="13"/>
      <c r="BD138" s="13"/>
      <c r="BE138" s="13"/>
      <c r="BF138" s="13"/>
      <c r="BG138" s="13"/>
      <c r="BH138" s="13"/>
      <c r="BI138" s="13"/>
      <c r="BJ138" s="13"/>
      <c r="BK138" s="13"/>
      <c r="BL138" s="13"/>
      <c r="BM138" s="13"/>
      <c r="BN138" s="13"/>
      <c r="BO138" s="13"/>
      <c r="BP138" s="13"/>
      <c r="BQ138" s="13"/>
      <c r="BR138" s="13"/>
      <c r="BS138" s="13"/>
      <c r="BT138" s="13"/>
      <c r="BU138" s="13"/>
      <c r="BV138" s="13"/>
      <c r="BW138" s="13"/>
      <c r="BX138" s="13"/>
      <c r="BY138" s="13"/>
      <c r="BZ138" s="13"/>
      <c r="CA138" s="13"/>
      <c r="CB138" s="13"/>
      <c r="CC138" s="13"/>
      <c r="CD138" s="13"/>
      <c r="CE138" s="13"/>
      <c r="CF138" s="13"/>
      <c r="CG138" s="13"/>
      <c r="CH138" s="13"/>
      <c r="CI138" s="13"/>
      <c r="CJ138" s="13"/>
      <c r="CK138" s="13"/>
      <c r="CL138" s="13"/>
      <c r="CM138" s="13"/>
      <c r="CN138" s="13"/>
      <c r="CO138" s="13"/>
      <c r="CP138" s="13"/>
      <c r="CQ138" s="13"/>
      <c r="CR138" s="13"/>
      <c r="CS138" s="13"/>
      <c r="CT138" s="13"/>
      <c r="CU138" s="13"/>
      <c r="CV138" s="13"/>
      <c r="CW138" s="13"/>
      <c r="CX138" s="13"/>
    </row>
    <row r="139" spans="1:102" ht="14.5">
      <c r="A139" s="13"/>
      <c r="B139" s="17" t="s">
        <v>1164</v>
      </c>
      <c r="C139" s="127">
        <f t="shared" si="23"/>
        <v>21072</v>
      </c>
      <c r="D139" s="5">
        <v>5472</v>
      </c>
      <c r="E139" s="5">
        <v>789</v>
      </c>
      <c r="F139" s="5">
        <v>5574</v>
      </c>
      <c r="G139" s="5">
        <v>8976</v>
      </c>
      <c r="H139" s="5">
        <v>261</v>
      </c>
      <c r="I139" s="35"/>
      <c r="J139" s="21">
        <v>975</v>
      </c>
      <c r="K139" s="182">
        <v>273</v>
      </c>
      <c r="L139" s="35"/>
      <c r="M139" s="127">
        <f t="shared" si="24"/>
        <v>2130</v>
      </c>
      <c r="N139" s="5">
        <v>1953</v>
      </c>
      <c r="O139" s="5">
        <v>177</v>
      </c>
      <c r="P139" s="13"/>
      <c r="Q139" s="13"/>
      <c r="R139" s="13"/>
      <c r="S139" s="13"/>
      <c r="T139" s="13"/>
      <c r="U139" s="13"/>
      <c r="V139" s="13"/>
      <c r="W139" s="13"/>
      <c r="X139" s="13"/>
      <c r="Y139" s="13"/>
      <c r="Z139" s="13"/>
      <c r="AA139" s="13"/>
      <c r="AB139" s="13"/>
      <c r="AC139" s="13"/>
      <c r="AD139" s="13"/>
      <c r="AE139" s="13"/>
      <c r="AF139" s="13"/>
      <c r="AG139" s="13"/>
      <c r="AH139" s="13"/>
      <c r="AI139" s="13"/>
      <c r="AJ139" s="13"/>
      <c r="AK139" s="13"/>
      <c r="AL139" s="13"/>
      <c r="AM139" s="13"/>
      <c r="AN139" s="13"/>
      <c r="AO139" s="13"/>
      <c r="AP139" s="13"/>
      <c r="AQ139" s="13"/>
      <c r="AR139" s="13"/>
      <c r="AS139" s="13"/>
      <c r="AT139" s="13"/>
      <c r="AU139" s="13"/>
      <c r="AV139" s="13"/>
      <c r="AW139" s="13"/>
      <c r="AX139" s="13"/>
      <c r="AY139" s="13"/>
      <c r="AZ139" s="13"/>
      <c r="BA139" s="13"/>
      <c r="BB139" s="13"/>
      <c r="BC139" s="13"/>
      <c r="BD139" s="13"/>
      <c r="BE139" s="13"/>
      <c r="BF139" s="13"/>
      <c r="BG139" s="13"/>
      <c r="BH139" s="13"/>
      <c r="BI139" s="13"/>
      <c r="BJ139" s="13"/>
      <c r="BK139" s="13"/>
      <c r="BL139" s="13"/>
      <c r="BM139" s="13"/>
      <c r="BN139" s="13"/>
      <c r="BO139" s="13"/>
      <c r="BP139" s="13"/>
      <c r="BQ139" s="13"/>
      <c r="BR139" s="13"/>
      <c r="BS139" s="13"/>
      <c r="BT139" s="13"/>
      <c r="BU139" s="13"/>
      <c r="BV139" s="13"/>
      <c r="BW139" s="13"/>
      <c r="BX139" s="13"/>
      <c r="BY139" s="13"/>
      <c r="BZ139" s="13"/>
      <c r="CA139" s="13"/>
      <c r="CB139" s="13"/>
      <c r="CC139" s="13"/>
      <c r="CD139" s="13"/>
      <c r="CE139" s="13"/>
      <c r="CF139" s="13"/>
      <c r="CG139" s="13"/>
      <c r="CH139" s="13"/>
      <c r="CI139" s="13"/>
      <c r="CJ139" s="13"/>
      <c r="CK139" s="13"/>
      <c r="CL139" s="13"/>
      <c r="CM139" s="13"/>
      <c r="CN139" s="13"/>
      <c r="CO139" s="13"/>
      <c r="CP139" s="13"/>
      <c r="CQ139" s="13"/>
      <c r="CR139" s="13"/>
      <c r="CS139" s="13"/>
      <c r="CT139" s="13"/>
      <c r="CU139" s="13"/>
      <c r="CV139" s="13"/>
      <c r="CW139" s="13"/>
      <c r="CX139" s="13"/>
    </row>
    <row r="140" spans="1:102" ht="14.5">
      <c r="A140" s="13"/>
      <c r="B140" s="17" t="s">
        <v>43</v>
      </c>
      <c r="C140" s="127">
        <f t="shared" si="23"/>
        <v>1428</v>
      </c>
      <c r="D140" s="5">
        <v>528</v>
      </c>
      <c r="E140" s="5">
        <v>249</v>
      </c>
      <c r="F140" s="5">
        <v>69</v>
      </c>
      <c r="G140" s="5">
        <v>48</v>
      </c>
      <c r="H140" s="5">
        <v>534</v>
      </c>
      <c r="I140" s="35"/>
      <c r="J140" s="21">
        <v>198</v>
      </c>
      <c r="K140" s="182">
        <v>99</v>
      </c>
      <c r="L140" s="35"/>
      <c r="M140" s="127">
        <f t="shared" si="24"/>
        <v>1152</v>
      </c>
      <c r="N140" s="5">
        <v>414</v>
      </c>
      <c r="O140" s="5">
        <v>738</v>
      </c>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c r="AX140" s="13"/>
      <c r="AY140" s="13"/>
      <c r="AZ140" s="13"/>
      <c r="BA140" s="13"/>
      <c r="BB140" s="13"/>
      <c r="BC140" s="13"/>
      <c r="BD140" s="13"/>
      <c r="BE140" s="13"/>
      <c r="BF140" s="13"/>
      <c r="BG140" s="13"/>
      <c r="BH140" s="13"/>
      <c r="BI140" s="13"/>
      <c r="BJ140" s="13"/>
      <c r="BK140" s="13"/>
      <c r="BL140" s="13"/>
      <c r="BM140" s="13"/>
      <c r="BN140" s="13"/>
      <c r="BO140" s="13"/>
      <c r="BP140" s="13"/>
      <c r="BQ140" s="13"/>
      <c r="BR140" s="13"/>
      <c r="BS140" s="13"/>
      <c r="BT140" s="13"/>
      <c r="BU140" s="13"/>
      <c r="BV140" s="13"/>
      <c r="BW140" s="13"/>
      <c r="BX140" s="13"/>
      <c r="BY140" s="13"/>
      <c r="BZ140" s="13"/>
      <c r="CA140" s="13"/>
      <c r="CB140" s="13"/>
      <c r="CC140" s="13"/>
      <c r="CD140" s="13"/>
      <c r="CE140" s="13"/>
      <c r="CF140" s="13"/>
      <c r="CG140" s="13"/>
      <c r="CH140" s="13"/>
      <c r="CI140" s="13"/>
      <c r="CJ140" s="13"/>
      <c r="CK140" s="13"/>
      <c r="CL140" s="13"/>
      <c r="CM140" s="13"/>
      <c r="CN140" s="13"/>
      <c r="CO140" s="13"/>
      <c r="CP140" s="13"/>
      <c r="CQ140" s="13"/>
      <c r="CR140" s="13"/>
      <c r="CS140" s="13"/>
      <c r="CT140" s="13"/>
      <c r="CU140" s="13"/>
      <c r="CV140" s="13"/>
      <c r="CW140" s="13"/>
      <c r="CX140" s="13"/>
    </row>
    <row r="141" spans="1:102" ht="14.5">
      <c r="A141" s="13"/>
      <c r="B141" s="36"/>
      <c r="C141" s="129"/>
      <c r="D141" s="101"/>
      <c r="E141" s="101"/>
      <c r="F141" s="101"/>
      <c r="G141" s="101"/>
      <c r="H141" s="101"/>
      <c r="I141" s="35"/>
      <c r="J141" s="101"/>
      <c r="K141" s="101"/>
      <c r="L141" s="35"/>
      <c r="M141" s="129"/>
      <c r="N141" s="101"/>
      <c r="O141" s="101"/>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c r="AO141" s="13"/>
      <c r="AP141" s="13"/>
      <c r="AQ141" s="13"/>
      <c r="AR141" s="13"/>
      <c r="AS141" s="13"/>
      <c r="AT141" s="13"/>
      <c r="AU141" s="13"/>
      <c r="AV141" s="13"/>
      <c r="AW141" s="13"/>
      <c r="AX141" s="13"/>
      <c r="AY141" s="13"/>
      <c r="AZ141" s="13"/>
      <c r="BA141" s="13"/>
      <c r="BB141" s="13"/>
      <c r="BC141" s="13"/>
      <c r="BD141" s="13"/>
      <c r="BE141" s="13"/>
      <c r="BF141" s="13"/>
      <c r="BG141" s="13"/>
      <c r="BH141" s="13"/>
      <c r="BI141" s="13"/>
      <c r="BJ141" s="13"/>
      <c r="BK141" s="13"/>
      <c r="BL141" s="13"/>
      <c r="BM141" s="13"/>
      <c r="BN141" s="13"/>
      <c r="BO141" s="13"/>
      <c r="BP141" s="13"/>
      <c r="BQ141" s="13"/>
      <c r="BR141" s="13"/>
      <c r="BS141" s="13"/>
      <c r="BT141" s="13"/>
      <c r="BU141" s="13"/>
      <c r="BV141" s="13"/>
      <c r="BW141" s="13"/>
      <c r="BX141" s="13"/>
      <c r="BY141" s="13"/>
      <c r="BZ141" s="13"/>
      <c r="CA141" s="13"/>
      <c r="CB141" s="13"/>
      <c r="CC141" s="13"/>
      <c r="CD141" s="13"/>
      <c r="CE141" s="13"/>
      <c r="CF141" s="13"/>
      <c r="CG141" s="13"/>
      <c r="CH141" s="13"/>
      <c r="CI141" s="13"/>
      <c r="CJ141" s="13"/>
      <c r="CK141" s="13"/>
      <c r="CL141" s="13"/>
      <c r="CM141" s="13"/>
      <c r="CN141" s="13"/>
      <c r="CO141" s="13"/>
      <c r="CP141" s="13"/>
      <c r="CQ141" s="13"/>
      <c r="CR141" s="13"/>
      <c r="CS141" s="13"/>
      <c r="CT141" s="13"/>
      <c r="CU141" s="13"/>
      <c r="CV141" s="13"/>
      <c r="CW141" s="13"/>
      <c r="CX141" s="13"/>
    </row>
    <row r="142" spans="1:102" ht="14.5">
      <c r="A142" s="13"/>
      <c r="B142" s="15" t="s">
        <v>181</v>
      </c>
      <c r="C142" s="127" t="s">
        <v>27</v>
      </c>
      <c r="D142" s="5" t="s">
        <v>27</v>
      </c>
      <c r="E142" s="5" t="s">
        <v>27</v>
      </c>
      <c r="F142" s="5" t="s">
        <v>27</v>
      </c>
      <c r="G142" s="5" t="s">
        <v>27</v>
      </c>
      <c r="H142" s="5" t="s">
        <v>27</v>
      </c>
      <c r="I142" s="35"/>
      <c r="J142" s="5"/>
      <c r="K142" s="5"/>
      <c r="L142" s="35"/>
      <c r="M142" s="127"/>
      <c r="N142" s="5" t="s">
        <v>27</v>
      </c>
      <c r="O142" s="5" t="s">
        <v>27</v>
      </c>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AQ142" s="13"/>
      <c r="AR142" s="13"/>
      <c r="AS142" s="13"/>
      <c r="AT142" s="13"/>
      <c r="AU142" s="13"/>
      <c r="AV142" s="13"/>
      <c r="AW142" s="13"/>
      <c r="AX142" s="13"/>
      <c r="AY142" s="13"/>
      <c r="AZ142" s="13"/>
      <c r="BA142" s="13"/>
      <c r="BB142" s="13"/>
      <c r="BC142" s="13"/>
      <c r="BD142" s="13"/>
      <c r="BE142" s="13"/>
      <c r="BF142" s="13"/>
      <c r="BG142" s="13"/>
      <c r="BH142" s="13"/>
      <c r="BI142" s="13"/>
      <c r="BJ142" s="13"/>
      <c r="BK142" s="13"/>
      <c r="BL142" s="13"/>
      <c r="BM142" s="13"/>
      <c r="BN142" s="13"/>
      <c r="BO142" s="13"/>
      <c r="BP142" s="13"/>
      <c r="BQ142" s="13"/>
      <c r="BR142" s="13"/>
      <c r="BS142" s="13"/>
      <c r="BT142" s="13"/>
      <c r="BU142" s="13"/>
      <c r="BV142" s="13"/>
      <c r="BW142" s="13"/>
      <c r="BX142" s="13"/>
      <c r="BY142" s="13"/>
      <c r="BZ142" s="13"/>
      <c r="CA142" s="13"/>
      <c r="CB142" s="13"/>
      <c r="CC142" s="13"/>
      <c r="CD142" s="13"/>
      <c r="CE142" s="13"/>
      <c r="CF142" s="13"/>
      <c r="CG142" s="13"/>
      <c r="CH142" s="13"/>
      <c r="CI142" s="13"/>
      <c r="CJ142" s="13"/>
      <c r="CK142" s="13"/>
      <c r="CL142" s="13"/>
      <c r="CM142" s="13"/>
      <c r="CN142" s="13"/>
      <c r="CO142" s="13"/>
      <c r="CP142" s="13"/>
      <c r="CQ142" s="13"/>
      <c r="CR142" s="13"/>
      <c r="CS142" s="13"/>
      <c r="CT142" s="13"/>
      <c r="CU142" s="13"/>
      <c r="CV142" s="13"/>
      <c r="CW142" s="13"/>
      <c r="CX142" s="13"/>
    </row>
    <row r="143" spans="1:102" ht="14.5">
      <c r="A143" s="13"/>
      <c r="B143" s="17" t="s">
        <v>176</v>
      </c>
      <c r="C143" s="127">
        <f t="shared" ref="C143:C144" si="25">SUM(D143:E143,F143:H143)</f>
        <v>28377</v>
      </c>
      <c r="D143" s="5">
        <v>7242</v>
      </c>
      <c r="E143" s="5">
        <v>1845</v>
      </c>
      <c r="F143" s="5">
        <v>6297</v>
      </c>
      <c r="G143" s="5">
        <v>12117</v>
      </c>
      <c r="H143" s="5">
        <v>876</v>
      </c>
      <c r="I143" s="35"/>
      <c r="J143" s="21">
        <v>1575</v>
      </c>
      <c r="K143" s="182">
        <v>468</v>
      </c>
      <c r="L143" s="35"/>
      <c r="M143" s="127">
        <f t="shared" ref="M143:M144" si="26">SUM(N143:O143)</f>
        <v>7746</v>
      </c>
      <c r="N143" s="5">
        <v>4518</v>
      </c>
      <c r="O143" s="5">
        <v>3228</v>
      </c>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3"/>
      <c r="BE143" s="13"/>
      <c r="BF143" s="13"/>
      <c r="BG143" s="13"/>
      <c r="BH143" s="13"/>
      <c r="BI143" s="13"/>
      <c r="BJ143" s="13"/>
      <c r="BK143" s="13"/>
      <c r="BL143" s="13"/>
      <c r="BM143" s="13"/>
      <c r="BN143" s="13"/>
      <c r="BO143" s="13"/>
      <c r="BP143" s="13"/>
      <c r="BQ143" s="13"/>
      <c r="BR143" s="13"/>
      <c r="BS143" s="13"/>
      <c r="BT143" s="13"/>
      <c r="BU143" s="13"/>
      <c r="BV143" s="13"/>
      <c r="BW143" s="13"/>
      <c r="BX143" s="13"/>
      <c r="BY143" s="13"/>
      <c r="BZ143" s="13"/>
      <c r="CA143" s="13"/>
      <c r="CB143" s="13"/>
      <c r="CC143" s="13"/>
      <c r="CD143" s="13"/>
      <c r="CE143" s="13"/>
      <c r="CF143" s="13"/>
      <c r="CG143" s="13"/>
      <c r="CH143" s="13"/>
      <c r="CI143" s="13"/>
      <c r="CJ143" s="13"/>
      <c r="CK143" s="13"/>
      <c r="CL143" s="13"/>
      <c r="CM143" s="13"/>
      <c r="CN143" s="13"/>
      <c r="CO143" s="13"/>
      <c r="CP143" s="13"/>
      <c r="CQ143" s="13"/>
      <c r="CR143" s="13"/>
      <c r="CS143" s="13"/>
      <c r="CT143" s="13"/>
      <c r="CU143" s="13"/>
      <c r="CV143" s="13"/>
      <c r="CW143" s="13"/>
      <c r="CX143" s="13"/>
    </row>
    <row r="144" spans="1:102" ht="14.5">
      <c r="A144" s="13"/>
      <c r="B144" s="17" t="s">
        <v>175</v>
      </c>
      <c r="C144" s="127">
        <f t="shared" si="25"/>
        <v>1494</v>
      </c>
      <c r="D144" s="5">
        <v>456</v>
      </c>
      <c r="E144" s="5">
        <v>99</v>
      </c>
      <c r="F144" s="5">
        <v>306</v>
      </c>
      <c r="G144" s="5">
        <v>591</v>
      </c>
      <c r="H144" s="5">
        <v>42</v>
      </c>
      <c r="I144" s="35"/>
      <c r="J144" s="21">
        <v>231</v>
      </c>
      <c r="K144" s="182">
        <v>123</v>
      </c>
      <c r="L144" s="35"/>
      <c r="M144" s="127">
        <f t="shared" si="26"/>
        <v>483</v>
      </c>
      <c r="N144" s="5">
        <v>402</v>
      </c>
      <c r="O144" s="5">
        <v>81</v>
      </c>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3"/>
      <c r="BE144" s="13"/>
      <c r="BF144" s="13"/>
      <c r="BG144" s="13"/>
      <c r="BH144" s="13"/>
      <c r="BI144" s="13"/>
      <c r="BJ144" s="13"/>
      <c r="BK144" s="13"/>
      <c r="BL144" s="13"/>
      <c r="BM144" s="13"/>
      <c r="BN144" s="13"/>
      <c r="BO144" s="13"/>
      <c r="BP144" s="13"/>
      <c r="BQ144" s="13"/>
      <c r="BR144" s="13"/>
      <c r="BS144" s="13"/>
      <c r="BT144" s="13"/>
      <c r="BU144" s="13"/>
      <c r="BV144" s="13"/>
      <c r="BW144" s="13"/>
      <c r="BX144" s="13"/>
      <c r="BY144" s="13"/>
      <c r="BZ144" s="13"/>
      <c r="CA144" s="13"/>
      <c r="CB144" s="13"/>
      <c r="CC144" s="13"/>
      <c r="CD144" s="13"/>
      <c r="CE144" s="13"/>
      <c r="CF144" s="13"/>
      <c r="CG144" s="13"/>
      <c r="CH144" s="13"/>
      <c r="CI144" s="13"/>
      <c r="CJ144" s="13"/>
      <c r="CK144" s="13"/>
      <c r="CL144" s="13"/>
      <c r="CM144" s="13"/>
      <c r="CN144" s="13"/>
      <c r="CO144" s="13"/>
      <c r="CP144" s="13"/>
      <c r="CQ144" s="13"/>
      <c r="CR144" s="13"/>
      <c r="CS144" s="13"/>
      <c r="CT144" s="13"/>
      <c r="CU144" s="13"/>
      <c r="CV144" s="13"/>
      <c r="CW144" s="13"/>
      <c r="CX144" s="13"/>
    </row>
    <row r="145" spans="1:102" ht="14.5">
      <c r="A145" s="13"/>
      <c r="B145" s="36"/>
      <c r="C145" s="127"/>
      <c r="D145" s="5"/>
      <c r="E145" s="5"/>
      <c r="F145" s="5"/>
      <c r="G145" s="5"/>
      <c r="H145" s="5"/>
      <c r="I145" s="35"/>
      <c r="J145" s="99"/>
      <c r="K145" s="5"/>
      <c r="L145" s="35"/>
      <c r="M145" s="127"/>
      <c r="N145" s="5"/>
      <c r="O145" s="5"/>
      <c r="P145" s="13"/>
      <c r="Q145" s="13"/>
      <c r="R145" s="13"/>
      <c r="S145" s="13"/>
      <c r="T145" s="13"/>
      <c r="U145" s="13"/>
      <c r="V145" s="13"/>
      <c r="W145" s="13"/>
      <c r="X145" s="13"/>
      <c r="Y145" s="13"/>
      <c r="Z145" s="13"/>
      <c r="AA145" s="13"/>
      <c r="AB145" s="13"/>
      <c r="AC145" s="13"/>
      <c r="AD145" s="13"/>
      <c r="AE145" s="13"/>
      <c r="AF145" s="13"/>
      <c r="AG145" s="13"/>
      <c r="AH145" s="13"/>
      <c r="AI145" s="13"/>
      <c r="AJ145" s="13"/>
      <c r="AK145" s="13"/>
      <c r="AL145" s="13"/>
      <c r="AM145" s="13"/>
      <c r="AN145" s="13"/>
      <c r="AO145" s="13"/>
      <c r="AP145" s="13"/>
      <c r="AQ145" s="13"/>
      <c r="AR145" s="13"/>
      <c r="AS145" s="13"/>
      <c r="AT145" s="13"/>
      <c r="AU145" s="13"/>
      <c r="AV145" s="13"/>
      <c r="AW145" s="13"/>
      <c r="AX145" s="13"/>
      <c r="AY145" s="13"/>
      <c r="AZ145" s="13"/>
      <c r="BA145" s="13"/>
      <c r="BB145" s="13"/>
      <c r="BC145" s="13"/>
      <c r="BD145" s="13"/>
      <c r="BE145" s="13"/>
      <c r="BF145" s="13"/>
      <c r="BG145" s="13"/>
      <c r="BH145" s="13"/>
      <c r="BI145" s="13"/>
      <c r="BJ145" s="13"/>
      <c r="BK145" s="13"/>
      <c r="BL145" s="13"/>
      <c r="BM145" s="13"/>
      <c r="BN145" s="13"/>
      <c r="BO145" s="13"/>
      <c r="BP145" s="13"/>
      <c r="BQ145" s="13"/>
      <c r="BR145" s="13"/>
      <c r="BS145" s="13"/>
      <c r="BT145" s="13"/>
      <c r="BU145" s="13"/>
      <c r="BV145" s="13"/>
      <c r="BW145" s="13"/>
      <c r="BX145" s="13"/>
      <c r="BY145" s="13"/>
      <c r="BZ145" s="13"/>
      <c r="CA145" s="13"/>
      <c r="CB145" s="13"/>
      <c r="CC145" s="13"/>
      <c r="CD145" s="13"/>
      <c r="CE145" s="13"/>
      <c r="CF145" s="13"/>
      <c r="CG145" s="13"/>
      <c r="CH145" s="13"/>
      <c r="CI145" s="13"/>
      <c r="CJ145" s="13"/>
      <c r="CK145" s="13"/>
      <c r="CL145" s="13"/>
      <c r="CM145" s="13"/>
      <c r="CN145" s="13"/>
      <c r="CO145" s="13"/>
      <c r="CP145" s="13"/>
      <c r="CQ145" s="13"/>
      <c r="CR145" s="13"/>
      <c r="CS145" s="13"/>
      <c r="CT145" s="13"/>
      <c r="CU145" s="13"/>
      <c r="CV145" s="13"/>
      <c r="CW145" s="13"/>
      <c r="CX145" s="13"/>
    </row>
    <row r="146" spans="1:102" ht="14.5">
      <c r="A146" s="13"/>
      <c r="B146" s="15" t="s">
        <v>1165</v>
      </c>
      <c r="C146" s="127" t="s">
        <v>27</v>
      </c>
      <c r="D146" s="5" t="s">
        <v>27</v>
      </c>
      <c r="E146" s="5" t="s">
        <v>27</v>
      </c>
      <c r="F146" s="5" t="s">
        <v>27</v>
      </c>
      <c r="G146" s="5" t="s">
        <v>27</v>
      </c>
      <c r="H146" s="5" t="s">
        <v>27</v>
      </c>
      <c r="I146" s="35"/>
      <c r="J146" s="5"/>
      <c r="K146" s="5"/>
      <c r="L146" s="35"/>
      <c r="M146" s="127"/>
      <c r="N146" s="5" t="s">
        <v>27</v>
      </c>
      <c r="O146" s="5" t="s">
        <v>27</v>
      </c>
      <c r="P146" s="13"/>
      <c r="Q146" s="13"/>
      <c r="R146" s="13"/>
      <c r="S146" s="13"/>
      <c r="T146" s="13"/>
      <c r="U146" s="13"/>
      <c r="V146" s="13"/>
      <c r="W146" s="13"/>
      <c r="X146" s="13"/>
      <c r="Y146" s="13"/>
      <c r="Z146" s="13"/>
      <c r="AA146" s="13"/>
      <c r="AB146" s="13"/>
      <c r="AC146" s="13"/>
      <c r="AD146" s="13"/>
      <c r="AE146" s="13"/>
      <c r="AF146" s="13"/>
      <c r="AG146" s="13"/>
      <c r="AH146" s="13"/>
      <c r="AI146" s="13"/>
      <c r="AJ146" s="13"/>
      <c r="AK146" s="13"/>
      <c r="AL146" s="13"/>
      <c r="AM146" s="13"/>
      <c r="AN146" s="13"/>
      <c r="AO146" s="13"/>
      <c r="AP146" s="13"/>
      <c r="AQ146" s="13"/>
      <c r="AR146" s="13"/>
      <c r="AS146" s="13"/>
      <c r="AT146" s="13"/>
      <c r="AU146" s="13"/>
      <c r="AV146" s="13"/>
      <c r="AW146" s="13"/>
      <c r="AX146" s="13"/>
      <c r="AY146" s="13"/>
      <c r="AZ146" s="13"/>
      <c r="BA146" s="13"/>
      <c r="BB146" s="13"/>
      <c r="BC146" s="13"/>
      <c r="BD146" s="13"/>
      <c r="BE146" s="13"/>
      <c r="BF146" s="13"/>
      <c r="BG146" s="13"/>
      <c r="BH146" s="13"/>
      <c r="BI146" s="13"/>
      <c r="BJ146" s="13"/>
      <c r="BK146" s="13"/>
      <c r="BL146" s="13"/>
      <c r="BM146" s="13"/>
      <c r="BN146" s="13"/>
      <c r="BO146" s="13"/>
      <c r="BP146" s="13"/>
      <c r="BQ146" s="13"/>
      <c r="BR146" s="13"/>
      <c r="BS146" s="13"/>
      <c r="BT146" s="13"/>
      <c r="BU146" s="13"/>
      <c r="BV146" s="13"/>
      <c r="BW146" s="13"/>
      <c r="BX146" s="13"/>
      <c r="BY146" s="13"/>
      <c r="BZ146" s="13"/>
      <c r="CA146" s="13"/>
      <c r="CB146" s="13"/>
      <c r="CC146" s="13"/>
      <c r="CD146" s="13"/>
      <c r="CE146" s="13"/>
      <c r="CF146" s="13"/>
      <c r="CG146" s="13"/>
      <c r="CH146" s="13"/>
      <c r="CI146" s="13"/>
      <c r="CJ146" s="13"/>
      <c r="CK146" s="13"/>
      <c r="CL146" s="13"/>
      <c r="CM146" s="13"/>
      <c r="CN146" s="13"/>
      <c r="CO146" s="13"/>
      <c r="CP146" s="13"/>
      <c r="CQ146" s="13"/>
      <c r="CR146" s="13"/>
      <c r="CS146" s="13"/>
      <c r="CT146" s="13"/>
      <c r="CU146" s="13"/>
      <c r="CV146" s="13"/>
      <c r="CW146" s="13"/>
      <c r="CX146" s="13"/>
    </row>
    <row r="147" spans="1:102" ht="14.5">
      <c r="A147" s="13"/>
      <c r="B147" s="17" t="s">
        <v>1166</v>
      </c>
      <c r="C147" s="127">
        <f t="shared" ref="C147:C148" si="27">SUM(D147:E147,F147:H147)</f>
        <v>561</v>
      </c>
      <c r="D147" s="5">
        <v>297</v>
      </c>
      <c r="E147" s="5">
        <v>18</v>
      </c>
      <c r="F147" s="5">
        <v>105</v>
      </c>
      <c r="G147" s="5">
        <v>135</v>
      </c>
      <c r="H147" s="5">
        <v>6</v>
      </c>
      <c r="I147" s="35"/>
      <c r="J147" s="21">
        <v>69</v>
      </c>
      <c r="K147" s="182">
        <v>42</v>
      </c>
      <c r="L147" s="35"/>
      <c r="M147" s="127">
        <f>SUM(N147:O147)</f>
        <v>510</v>
      </c>
      <c r="N147" s="5">
        <v>498</v>
      </c>
      <c r="O147" s="5">
        <v>12</v>
      </c>
      <c r="P147" s="13"/>
      <c r="Q147" s="13"/>
      <c r="R147" s="13"/>
      <c r="S147" s="13"/>
      <c r="T147" s="13"/>
      <c r="U147" s="13"/>
      <c r="V147" s="13"/>
      <c r="W147" s="13"/>
      <c r="X147" s="13"/>
      <c r="Y147" s="13"/>
      <c r="Z147" s="13"/>
      <c r="AA147" s="13"/>
      <c r="AB147" s="13"/>
      <c r="AC147" s="13"/>
      <c r="AD147" s="13"/>
      <c r="AE147" s="13"/>
      <c r="AF147" s="13"/>
      <c r="AG147" s="13"/>
      <c r="AH147" s="13"/>
      <c r="AI147" s="13"/>
      <c r="AJ147" s="13"/>
      <c r="AK147" s="13"/>
      <c r="AL147" s="13"/>
      <c r="AM147" s="13"/>
      <c r="AN147" s="13"/>
      <c r="AO147" s="13"/>
      <c r="AP147" s="13"/>
      <c r="AQ147" s="13"/>
      <c r="AR147" s="13"/>
      <c r="AS147" s="13"/>
      <c r="AT147" s="13"/>
      <c r="AU147" s="13"/>
      <c r="AV147" s="13"/>
      <c r="AW147" s="13"/>
      <c r="AX147" s="13"/>
      <c r="AY147" s="13"/>
      <c r="AZ147" s="13"/>
      <c r="BA147" s="13"/>
      <c r="BB147" s="13"/>
      <c r="BC147" s="13"/>
      <c r="BD147" s="13"/>
      <c r="BE147" s="13"/>
      <c r="BF147" s="13"/>
      <c r="BG147" s="13"/>
      <c r="BH147" s="13"/>
      <c r="BI147" s="13"/>
      <c r="BJ147" s="13"/>
      <c r="BK147" s="13"/>
      <c r="BL147" s="13"/>
      <c r="BM147" s="13"/>
      <c r="BN147" s="13"/>
      <c r="BO147" s="13"/>
      <c r="BP147" s="13"/>
      <c r="BQ147" s="13"/>
      <c r="BR147" s="13"/>
      <c r="BS147" s="13"/>
      <c r="BT147" s="13"/>
      <c r="BU147" s="13"/>
      <c r="BV147" s="13"/>
      <c r="BW147" s="13"/>
      <c r="BX147" s="13"/>
      <c r="BY147" s="13"/>
      <c r="BZ147" s="13"/>
      <c r="CA147" s="13"/>
      <c r="CB147" s="13"/>
      <c r="CC147" s="13"/>
      <c r="CD147" s="13"/>
      <c r="CE147" s="13"/>
      <c r="CF147" s="13"/>
      <c r="CG147" s="13"/>
      <c r="CH147" s="13"/>
      <c r="CI147" s="13"/>
      <c r="CJ147" s="13"/>
      <c r="CK147" s="13"/>
      <c r="CL147" s="13"/>
      <c r="CM147" s="13"/>
      <c r="CN147" s="13"/>
      <c r="CO147" s="13"/>
      <c r="CP147" s="13"/>
      <c r="CQ147" s="13"/>
      <c r="CR147" s="13"/>
      <c r="CS147" s="13"/>
      <c r="CT147" s="13"/>
      <c r="CU147" s="13"/>
      <c r="CV147" s="13"/>
      <c r="CW147" s="13"/>
      <c r="CX147" s="13"/>
    </row>
    <row r="148" spans="1:102" ht="14.5">
      <c r="A148" s="13"/>
      <c r="B148" s="17" t="s">
        <v>176</v>
      </c>
      <c r="C148" s="127">
        <f t="shared" si="27"/>
        <v>29307</v>
      </c>
      <c r="D148" s="5">
        <v>7401</v>
      </c>
      <c r="E148" s="5">
        <v>1929</v>
      </c>
      <c r="F148" s="5">
        <v>6498</v>
      </c>
      <c r="G148" s="5">
        <v>12570</v>
      </c>
      <c r="H148" s="5">
        <v>909</v>
      </c>
      <c r="I148" s="35"/>
      <c r="J148" s="21">
        <v>1737</v>
      </c>
      <c r="K148" s="182">
        <v>552</v>
      </c>
      <c r="L148" s="35"/>
      <c r="M148" s="127">
        <f>SUM(N148:O148)</f>
        <v>7722</v>
      </c>
      <c r="N148" s="5">
        <v>4422</v>
      </c>
      <c r="O148" s="5">
        <v>3300</v>
      </c>
      <c r="P148" s="13"/>
      <c r="Q148" s="13"/>
      <c r="R148" s="13"/>
      <c r="S148" s="13"/>
      <c r="T148" s="13"/>
      <c r="U148" s="13"/>
      <c r="V148" s="13"/>
      <c r="W148" s="13"/>
      <c r="X148" s="13"/>
      <c r="Y148" s="13"/>
      <c r="Z148" s="13"/>
      <c r="AA148" s="13"/>
      <c r="AB148" s="13"/>
      <c r="AC148" s="13"/>
      <c r="AD148" s="13"/>
      <c r="AE148" s="13"/>
      <c r="AF148" s="13"/>
      <c r="AG148" s="13"/>
      <c r="AH148" s="13"/>
      <c r="AI148" s="13"/>
      <c r="AJ148" s="13"/>
      <c r="AK148" s="13"/>
      <c r="AL148" s="13"/>
      <c r="AM148" s="13"/>
      <c r="AN148" s="13"/>
      <c r="AO148" s="13"/>
      <c r="AP148" s="13"/>
      <c r="AQ148" s="13"/>
      <c r="AR148" s="13"/>
      <c r="AS148" s="13"/>
      <c r="AT148" s="13"/>
      <c r="AU148" s="13"/>
      <c r="AV148" s="13"/>
      <c r="AW148" s="13"/>
      <c r="AX148" s="13"/>
      <c r="AY148" s="13"/>
      <c r="AZ148" s="13"/>
      <c r="BA148" s="13"/>
      <c r="BB148" s="13"/>
      <c r="BC148" s="13"/>
      <c r="BD148" s="13"/>
      <c r="BE148" s="13"/>
      <c r="BF148" s="13"/>
      <c r="BG148" s="13"/>
      <c r="BH148" s="13"/>
      <c r="BI148" s="13"/>
      <c r="BJ148" s="13"/>
      <c r="BK148" s="13"/>
      <c r="BL148" s="13"/>
      <c r="BM148" s="13"/>
      <c r="BN148" s="13"/>
      <c r="BO148" s="13"/>
      <c r="BP148" s="13"/>
      <c r="BQ148" s="13"/>
      <c r="BR148" s="13"/>
      <c r="BS148" s="13"/>
      <c r="BT148" s="13"/>
      <c r="BU148" s="13"/>
      <c r="BV148" s="13"/>
      <c r="BW148" s="13"/>
      <c r="BX148" s="13"/>
      <c r="BY148" s="13"/>
      <c r="BZ148" s="13"/>
      <c r="CA148" s="13"/>
      <c r="CB148" s="13"/>
      <c r="CC148" s="13"/>
      <c r="CD148" s="13"/>
      <c r="CE148" s="13"/>
      <c r="CF148" s="13"/>
      <c r="CG148" s="13"/>
      <c r="CH148" s="13"/>
      <c r="CI148" s="13"/>
      <c r="CJ148" s="13"/>
      <c r="CK148" s="13"/>
      <c r="CL148" s="13"/>
      <c r="CM148" s="13"/>
      <c r="CN148" s="13"/>
      <c r="CO148" s="13"/>
      <c r="CP148" s="13"/>
      <c r="CQ148" s="13"/>
      <c r="CR148" s="13"/>
      <c r="CS148" s="13"/>
      <c r="CT148" s="13"/>
      <c r="CU148" s="13"/>
      <c r="CV148" s="13"/>
      <c r="CW148" s="13"/>
      <c r="CX148" s="13"/>
    </row>
    <row r="149" spans="1:102" s="13" customFormat="1" ht="14.5">
      <c r="B149" s="4"/>
      <c r="C149" s="4"/>
      <c r="I149" s="35"/>
      <c r="J149" s="177"/>
      <c r="K149" s="177"/>
      <c r="L149" s="35"/>
      <c r="M149" s="4"/>
    </row>
    <row r="150" spans="1:102" s="13" customFormat="1" ht="14.5">
      <c r="B150" s="4" t="s">
        <v>76</v>
      </c>
      <c r="C150" s="4"/>
      <c r="I150" s="35"/>
      <c r="J150" s="177"/>
      <c r="K150" s="177"/>
      <c r="L150" s="35"/>
      <c r="M150" s="4"/>
    </row>
    <row r="151" spans="1:102" s="13" customFormat="1" ht="14.5">
      <c r="B151" s="13" t="s">
        <v>1170</v>
      </c>
      <c r="C151" s="4"/>
      <c r="I151" s="35"/>
      <c r="J151" s="177"/>
      <c r="K151" s="177"/>
      <c r="L151" s="35"/>
      <c r="M151" s="4"/>
    </row>
    <row r="152" spans="1:102" s="13" customFormat="1" ht="14.5">
      <c r="B152" s="4" t="s">
        <v>77</v>
      </c>
      <c r="C152" s="4"/>
      <c r="I152" s="35"/>
      <c r="J152" s="177"/>
      <c r="K152" s="177"/>
      <c r="L152" s="35"/>
      <c r="M152" s="4"/>
    </row>
    <row r="153" spans="1:102" s="13" customFormat="1" ht="14.5">
      <c r="B153" s="13" t="s">
        <v>1171</v>
      </c>
      <c r="C153" s="4"/>
      <c r="I153" s="35"/>
      <c r="J153" s="177"/>
      <c r="K153" s="177"/>
      <c r="L153" s="35"/>
      <c r="M153" s="4"/>
    </row>
    <row r="154" spans="1:102" s="13" customFormat="1" ht="14.5">
      <c r="B154" s="13" t="s">
        <v>78</v>
      </c>
      <c r="C154" s="4"/>
      <c r="I154" s="35"/>
      <c r="J154" s="177"/>
      <c r="K154" s="177"/>
      <c r="L154" s="35"/>
      <c r="M154" s="4"/>
    </row>
    <row r="155" spans="1:102" s="13" customFormat="1" ht="14.5">
      <c r="B155" s="13" t="s">
        <v>79</v>
      </c>
      <c r="C155" s="4"/>
      <c r="I155" s="35"/>
      <c r="J155" s="177"/>
      <c r="K155" s="177"/>
      <c r="L155" s="35"/>
      <c r="M155" s="4"/>
    </row>
    <row r="156" spans="1:102" ht="14.5">
      <c r="A156" s="13"/>
      <c r="B156" s="20" t="s">
        <v>80</v>
      </c>
      <c r="C156" s="4"/>
      <c r="D156" s="13"/>
      <c r="E156" s="13"/>
      <c r="F156" s="13"/>
      <c r="G156" s="13"/>
      <c r="H156" s="13"/>
      <c r="I156" s="35"/>
      <c r="J156" s="177"/>
      <c r="K156" s="177"/>
      <c r="L156" s="35"/>
      <c r="M156" s="4"/>
      <c r="N156" s="13"/>
      <c r="O156" s="13"/>
      <c r="P156" s="13"/>
      <c r="Q156" s="13"/>
      <c r="R156" s="13"/>
      <c r="S156" s="13"/>
      <c r="T156" s="13"/>
      <c r="U156" s="13"/>
      <c r="V156" s="13"/>
      <c r="W156" s="13"/>
    </row>
  </sheetData>
  <mergeCells count="7">
    <mergeCell ref="J9:K9"/>
    <mergeCell ref="C8:H8"/>
    <mergeCell ref="M8:O8"/>
    <mergeCell ref="N9:O9"/>
    <mergeCell ref="C9:C10"/>
    <mergeCell ref="M9:M10"/>
    <mergeCell ref="D9:H9"/>
  </mergeCells>
  <hyperlinks>
    <hyperlink ref="B156" location="'IDI disclaimer'!A1" display="See IDI disclaimer" xr:uid="{87BF5860-0D6D-4F77-B05A-A053FBAA4C4C}"/>
    <hyperlink ref="B1" location="INDEX!A1" display="Back to index" xr:uid="{34C18389-09FF-4242-B36B-FA8B4E81E62E}"/>
  </hyperlink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304940-21F6-4B27-B7BD-2F7BF4F7C4F0}">
  <sheetPr>
    <tabColor rgb="FF00B0F0"/>
  </sheetPr>
  <dimension ref="B1:Y122"/>
  <sheetViews>
    <sheetView zoomScaleNormal="100" workbookViewId="0">
      <selection activeCell="AA72" sqref="AA72"/>
    </sheetView>
  </sheetViews>
  <sheetFormatPr defaultColWidth="9" defaultRowHeight="14.5"/>
  <cols>
    <col min="1" max="1" width="9" style="132"/>
    <col min="2" max="2" width="35" style="132" customWidth="1"/>
    <col min="3" max="6" width="9" style="132"/>
    <col min="7" max="24" width="10.6328125" style="132" customWidth="1"/>
    <col min="25" max="16384" width="9" style="132"/>
  </cols>
  <sheetData>
    <row r="1" spans="2:25">
      <c r="B1" s="12" t="s">
        <v>26</v>
      </c>
      <c r="C1" s="55"/>
      <c r="D1" s="55"/>
      <c r="E1" s="55"/>
      <c r="F1" s="55"/>
      <c r="G1" s="55"/>
      <c r="H1" s="55"/>
      <c r="I1" s="55"/>
      <c r="J1" s="55"/>
      <c r="K1" s="55"/>
      <c r="L1" s="55"/>
      <c r="M1" s="55"/>
      <c r="N1" s="55"/>
      <c r="O1" s="55"/>
      <c r="P1" s="55"/>
      <c r="Q1" s="55"/>
      <c r="R1" s="55"/>
      <c r="S1" s="55"/>
      <c r="T1" s="55"/>
      <c r="U1" s="55"/>
      <c r="V1" s="55"/>
      <c r="W1" s="55"/>
      <c r="X1" s="55"/>
      <c r="Y1" s="55"/>
    </row>
    <row r="2" spans="2:25" ht="23.5">
      <c r="B2" s="6" t="s">
        <v>1172</v>
      </c>
    </row>
    <row r="3" spans="2:25">
      <c r="B3" s="7" t="s">
        <v>1192</v>
      </c>
    </row>
    <row r="4" spans="2:25">
      <c r="B4" s="310" t="s">
        <v>35</v>
      </c>
      <c r="C4" s="311"/>
      <c r="D4" s="311"/>
      <c r="E4" s="311"/>
      <c r="F4" s="311"/>
      <c r="G4" s="311"/>
      <c r="H4" s="311"/>
      <c r="I4" s="311"/>
      <c r="J4" s="311"/>
      <c r="K4" s="311"/>
      <c r="L4" s="311"/>
      <c r="M4" s="311"/>
      <c r="N4" s="311"/>
      <c r="O4" s="311"/>
      <c r="P4" s="311"/>
      <c r="Q4" s="311"/>
      <c r="R4" s="311"/>
      <c r="S4" s="311"/>
      <c r="T4" s="311"/>
      <c r="U4" s="311"/>
      <c r="V4" s="311"/>
      <c r="W4" s="311"/>
      <c r="X4" s="311"/>
      <c r="Y4" s="311"/>
    </row>
    <row r="5" spans="2:25">
      <c r="B5" s="248" t="s">
        <v>27</v>
      </c>
      <c r="C5" s="248"/>
      <c r="D5" s="259" t="s">
        <v>1078</v>
      </c>
      <c r="E5" s="259"/>
      <c r="F5" s="259"/>
      <c r="G5" s="259"/>
      <c r="H5" s="259"/>
      <c r="I5" s="259"/>
      <c r="J5" s="259"/>
      <c r="K5" s="259"/>
      <c r="L5" s="259"/>
      <c r="M5" s="259"/>
      <c r="N5" s="259"/>
      <c r="O5" s="259"/>
      <c r="P5" s="259"/>
      <c r="Q5" s="259"/>
      <c r="R5" s="259"/>
      <c r="S5" s="259"/>
      <c r="T5" s="259"/>
      <c r="U5" s="259"/>
      <c r="V5" s="259"/>
      <c r="W5" s="259"/>
      <c r="X5" s="259"/>
    </row>
    <row r="6" spans="2:25">
      <c r="B6" s="248"/>
      <c r="C6" s="248"/>
      <c r="D6" s="37">
        <v>2000</v>
      </c>
      <c r="E6" s="37">
        <v>2001</v>
      </c>
      <c r="F6" s="37">
        <v>2002</v>
      </c>
      <c r="G6" s="37">
        <v>2003</v>
      </c>
      <c r="H6" s="37">
        <v>2004</v>
      </c>
      <c r="I6" s="37">
        <v>2005</v>
      </c>
      <c r="J6" s="37">
        <v>2006</v>
      </c>
      <c r="K6" s="37">
        <v>2007</v>
      </c>
      <c r="L6" s="37">
        <v>2008</v>
      </c>
      <c r="M6" s="37">
        <v>2009</v>
      </c>
      <c r="N6" s="37">
        <v>2010</v>
      </c>
      <c r="O6" s="37">
        <v>2011</v>
      </c>
      <c r="P6" s="37">
        <v>2012</v>
      </c>
      <c r="Q6" s="37">
        <v>2013</v>
      </c>
      <c r="R6" s="37">
        <v>2014</v>
      </c>
      <c r="S6" s="37">
        <v>2015</v>
      </c>
      <c r="T6" s="37">
        <v>2016</v>
      </c>
      <c r="U6" s="37">
        <v>2017</v>
      </c>
      <c r="V6" s="37">
        <v>2018</v>
      </c>
      <c r="W6" s="37">
        <v>2019</v>
      </c>
      <c r="X6" s="37">
        <v>2020</v>
      </c>
    </row>
    <row r="7" spans="2:25">
      <c r="B7" s="15" t="s">
        <v>1045</v>
      </c>
      <c r="C7" s="16" t="s">
        <v>29</v>
      </c>
      <c r="D7" s="119">
        <v>366</v>
      </c>
      <c r="E7" s="119">
        <v>351</v>
      </c>
      <c r="F7" s="119">
        <v>369</v>
      </c>
      <c r="G7" s="119">
        <v>471</v>
      </c>
      <c r="H7" s="119">
        <v>510</v>
      </c>
      <c r="I7" s="119">
        <v>528</v>
      </c>
      <c r="J7" s="119">
        <v>528</v>
      </c>
      <c r="K7" s="119">
        <v>531</v>
      </c>
      <c r="L7" s="119">
        <v>609</v>
      </c>
      <c r="M7" s="119">
        <v>630</v>
      </c>
      <c r="N7" s="119">
        <v>687</v>
      </c>
      <c r="O7" s="119">
        <v>648</v>
      </c>
      <c r="P7" s="119">
        <v>624</v>
      </c>
      <c r="Q7" s="119">
        <v>687</v>
      </c>
      <c r="R7" s="119">
        <v>708</v>
      </c>
      <c r="S7" s="119">
        <v>654</v>
      </c>
      <c r="T7" s="119">
        <v>654</v>
      </c>
      <c r="U7" s="119">
        <v>729</v>
      </c>
      <c r="V7" s="119">
        <v>660</v>
      </c>
      <c r="W7" s="119">
        <v>651</v>
      </c>
      <c r="X7" s="119">
        <v>666</v>
      </c>
    </row>
    <row r="9" spans="2:25" ht="14.25" customHeight="1">
      <c r="B9" s="15" t="s">
        <v>101</v>
      </c>
      <c r="C9" s="16" t="s">
        <v>29</v>
      </c>
      <c r="D9" s="118">
        <v>366</v>
      </c>
      <c r="E9" s="118">
        <v>351</v>
      </c>
      <c r="F9" s="118">
        <v>369</v>
      </c>
      <c r="G9" s="118">
        <v>450</v>
      </c>
      <c r="H9" s="118">
        <v>510</v>
      </c>
      <c r="I9" s="118">
        <v>525</v>
      </c>
      <c r="J9" s="118">
        <v>528</v>
      </c>
      <c r="K9" s="118">
        <v>528</v>
      </c>
      <c r="L9" s="118">
        <v>609</v>
      </c>
      <c r="M9" s="118">
        <v>633</v>
      </c>
      <c r="N9" s="118">
        <v>687</v>
      </c>
      <c r="O9" s="118">
        <v>645</v>
      </c>
      <c r="P9" s="118">
        <v>624</v>
      </c>
      <c r="Q9" s="118">
        <v>684</v>
      </c>
      <c r="R9" s="118">
        <v>708</v>
      </c>
      <c r="S9" s="118">
        <v>648</v>
      </c>
      <c r="T9" s="118">
        <v>648</v>
      </c>
      <c r="U9" s="118">
        <v>723</v>
      </c>
      <c r="V9" s="118">
        <v>654</v>
      </c>
      <c r="W9" s="118">
        <v>648</v>
      </c>
      <c r="X9" s="118">
        <v>663</v>
      </c>
    </row>
    <row r="10" spans="2:25" ht="14.25" customHeight="1">
      <c r="B10" s="15" t="s">
        <v>102</v>
      </c>
      <c r="C10" s="16" t="s">
        <v>29</v>
      </c>
      <c r="D10" s="118" t="s">
        <v>32</v>
      </c>
      <c r="E10" s="118" t="s">
        <v>32</v>
      </c>
      <c r="F10" s="118" t="s">
        <v>32</v>
      </c>
      <c r="G10" s="118" t="s">
        <v>32</v>
      </c>
      <c r="H10" s="118" t="s">
        <v>32</v>
      </c>
      <c r="I10" s="118" t="s">
        <v>32</v>
      </c>
      <c r="J10" s="118" t="s">
        <v>32</v>
      </c>
      <c r="K10" s="118" t="s">
        <v>32</v>
      </c>
      <c r="L10" s="118" t="s">
        <v>32</v>
      </c>
      <c r="M10" s="118" t="s">
        <v>32</v>
      </c>
      <c r="N10" s="118" t="s">
        <v>32</v>
      </c>
      <c r="O10" s="118" t="s">
        <v>32</v>
      </c>
      <c r="P10" s="118" t="s">
        <v>32</v>
      </c>
      <c r="Q10" s="118" t="s">
        <v>32</v>
      </c>
      <c r="R10" s="118" t="s">
        <v>32</v>
      </c>
      <c r="S10" s="118">
        <v>6</v>
      </c>
      <c r="T10" s="118">
        <v>6</v>
      </c>
      <c r="U10" s="118" t="s">
        <v>32</v>
      </c>
      <c r="V10" s="118">
        <v>9</v>
      </c>
      <c r="W10" s="118" t="s">
        <v>32</v>
      </c>
      <c r="X10" s="118" t="s">
        <v>32</v>
      </c>
    </row>
    <row r="12" spans="2:25">
      <c r="B12" s="15" t="s">
        <v>982</v>
      </c>
      <c r="C12" s="15"/>
      <c r="D12" s="118"/>
      <c r="E12" s="118"/>
      <c r="F12" s="118"/>
      <c r="G12" s="118"/>
      <c r="H12" s="118"/>
      <c r="I12" s="118"/>
      <c r="J12" s="118"/>
      <c r="K12" s="118"/>
      <c r="L12" s="118"/>
      <c r="M12" s="118"/>
      <c r="N12" s="118"/>
      <c r="O12" s="118"/>
      <c r="P12" s="118"/>
      <c r="Q12" s="118"/>
      <c r="R12" s="118"/>
      <c r="S12" s="118"/>
      <c r="T12" s="118"/>
      <c r="U12" s="118"/>
      <c r="V12" s="118"/>
      <c r="W12" s="118"/>
      <c r="X12" s="118"/>
    </row>
    <row r="13" spans="2:25">
      <c r="B13" s="15" t="s">
        <v>940</v>
      </c>
      <c r="C13" s="15"/>
      <c r="D13" s="118"/>
      <c r="E13" s="118"/>
      <c r="F13" s="118"/>
      <c r="G13" s="118"/>
      <c r="H13" s="118"/>
      <c r="I13" s="118"/>
      <c r="J13" s="118"/>
      <c r="K13" s="118"/>
      <c r="L13" s="118"/>
      <c r="M13" s="118"/>
      <c r="N13" s="118"/>
      <c r="O13" s="118"/>
      <c r="P13" s="118"/>
      <c r="Q13" s="118"/>
      <c r="R13" s="118"/>
      <c r="S13" s="118"/>
      <c r="T13" s="118"/>
      <c r="U13" s="118"/>
      <c r="V13" s="118"/>
      <c r="W13" s="118"/>
      <c r="X13" s="118"/>
    </row>
    <row r="14" spans="2:25">
      <c r="B14" s="146" t="s">
        <v>1173</v>
      </c>
      <c r="C14" s="16" t="s">
        <v>29</v>
      </c>
      <c r="D14" s="149">
        <v>243</v>
      </c>
      <c r="E14" s="149">
        <v>258</v>
      </c>
      <c r="F14" s="149">
        <v>252</v>
      </c>
      <c r="G14" s="149">
        <v>378</v>
      </c>
      <c r="H14" s="149">
        <v>408</v>
      </c>
      <c r="I14" s="149">
        <v>432</v>
      </c>
      <c r="J14" s="149">
        <v>414</v>
      </c>
      <c r="K14" s="149">
        <v>423</v>
      </c>
      <c r="L14" s="149">
        <v>474</v>
      </c>
      <c r="M14" s="149">
        <v>510</v>
      </c>
      <c r="N14" s="149">
        <v>546</v>
      </c>
      <c r="O14" s="149">
        <v>510</v>
      </c>
      <c r="P14" s="149">
        <v>507</v>
      </c>
      <c r="Q14" s="149">
        <v>528</v>
      </c>
      <c r="R14" s="149">
        <v>561</v>
      </c>
      <c r="S14" s="149">
        <v>534</v>
      </c>
      <c r="T14" s="149">
        <v>528</v>
      </c>
      <c r="U14" s="149">
        <v>588</v>
      </c>
      <c r="V14" s="149">
        <v>546</v>
      </c>
      <c r="W14" s="149">
        <v>540</v>
      </c>
      <c r="X14" s="149">
        <v>543</v>
      </c>
    </row>
    <row r="15" spans="2:25">
      <c r="B15" s="146" t="s">
        <v>1174</v>
      </c>
      <c r="C15" s="16" t="s">
        <v>29</v>
      </c>
      <c r="D15" s="149">
        <v>180</v>
      </c>
      <c r="E15" s="149">
        <v>204</v>
      </c>
      <c r="F15" s="149">
        <v>204</v>
      </c>
      <c r="G15" s="149">
        <v>303</v>
      </c>
      <c r="H15" s="149">
        <v>336</v>
      </c>
      <c r="I15" s="149">
        <v>336</v>
      </c>
      <c r="J15" s="149">
        <v>342</v>
      </c>
      <c r="K15" s="149">
        <v>324</v>
      </c>
      <c r="L15" s="149">
        <v>393</v>
      </c>
      <c r="M15" s="149">
        <v>402</v>
      </c>
      <c r="N15" s="149">
        <v>444</v>
      </c>
      <c r="O15" s="149">
        <v>411</v>
      </c>
      <c r="P15" s="149">
        <v>435</v>
      </c>
      <c r="Q15" s="149">
        <v>456</v>
      </c>
      <c r="R15" s="149">
        <v>492</v>
      </c>
      <c r="S15" s="149">
        <v>447</v>
      </c>
      <c r="T15" s="149">
        <v>441</v>
      </c>
      <c r="U15" s="149">
        <v>501</v>
      </c>
      <c r="V15" s="307" t="s">
        <v>942</v>
      </c>
      <c r="W15" s="308"/>
      <c r="X15" s="309"/>
    </row>
    <row r="16" spans="2:25">
      <c r="B16" s="146" t="s">
        <v>1175</v>
      </c>
      <c r="C16" s="16" t="s">
        <v>29</v>
      </c>
      <c r="D16" s="149">
        <v>177</v>
      </c>
      <c r="E16" s="149">
        <v>207</v>
      </c>
      <c r="F16" s="149">
        <v>207</v>
      </c>
      <c r="G16" s="149">
        <v>300</v>
      </c>
      <c r="H16" s="149">
        <v>312</v>
      </c>
      <c r="I16" s="149">
        <v>333</v>
      </c>
      <c r="J16" s="149">
        <v>333</v>
      </c>
      <c r="K16" s="149">
        <v>324</v>
      </c>
      <c r="L16" s="149">
        <v>375</v>
      </c>
      <c r="M16" s="149">
        <v>396</v>
      </c>
      <c r="N16" s="149">
        <v>429</v>
      </c>
      <c r="O16" s="149">
        <v>405</v>
      </c>
      <c r="P16" s="149">
        <v>411</v>
      </c>
      <c r="Q16" s="149">
        <v>453</v>
      </c>
      <c r="R16" s="149">
        <v>474</v>
      </c>
      <c r="S16" s="149">
        <v>423</v>
      </c>
      <c r="T16" s="307" t="s">
        <v>942</v>
      </c>
      <c r="U16" s="308"/>
      <c r="V16" s="308"/>
      <c r="W16" s="308"/>
      <c r="X16" s="309"/>
    </row>
    <row r="17" spans="2:24">
      <c r="B17" s="15" t="s">
        <v>941</v>
      </c>
      <c r="C17" s="15"/>
      <c r="D17" s="149"/>
      <c r="E17" s="149"/>
      <c r="F17" s="149"/>
      <c r="G17" s="149"/>
      <c r="H17" s="149"/>
      <c r="I17" s="149"/>
      <c r="J17" s="149"/>
      <c r="K17" s="149"/>
      <c r="L17" s="149"/>
      <c r="M17" s="149"/>
      <c r="N17" s="149"/>
      <c r="O17" s="149"/>
      <c r="P17" s="149"/>
      <c r="Q17" s="149"/>
      <c r="R17" s="149"/>
      <c r="S17" s="149"/>
      <c r="T17" s="149"/>
      <c r="U17" s="149"/>
      <c r="V17" s="149"/>
      <c r="W17" s="149"/>
      <c r="X17" s="149"/>
    </row>
    <row r="18" spans="2:24">
      <c r="B18" s="146" t="s">
        <v>1173</v>
      </c>
      <c r="C18" s="16" t="s">
        <v>29</v>
      </c>
      <c r="D18" s="149">
        <v>126</v>
      </c>
      <c r="E18" s="149">
        <v>96</v>
      </c>
      <c r="F18" s="149">
        <v>117</v>
      </c>
      <c r="G18" s="149">
        <v>93</v>
      </c>
      <c r="H18" s="149">
        <v>99</v>
      </c>
      <c r="I18" s="149">
        <v>93</v>
      </c>
      <c r="J18" s="149">
        <v>114</v>
      </c>
      <c r="K18" s="149">
        <v>105</v>
      </c>
      <c r="L18" s="149">
        <v>132</v>
      </c>
      <c r="M18" s="149">
        <v>120</v>
      </c>
      <c r="N18" s="149">
        <v>144</v>
      </c>
      <c r="O18" s="149">
        <v>138</v>
      </c>
      <c r="P18" s="149">
        <v>120</v>
      </c>
      <c r="Q18" s="149">
        <v>156</v>
      </c>
      <c r="R18" s="149">
        <v>150</v>
      </c>
      <c r="S18" s="149">
        <v>123</v>
      </c>
      <c r="T18" s="149">
        <v>126</v>
      </c>
      <c r="U18" s="149">
        <v>141</v>
      </c>
      <c r="V18" s="149">
        <v>117</v>
      </c>
      <c r="W18" s="149">
        <v>111</v>
      </c>
      <c r="X18" s="149">
        <v>123</v>
      </c>
    </row>
    <row r="19" spans="2:24">
      <c r="B19" s="146" t="s">
        <v>1174</v>
      </c>
      <c r="C19" s="16" t="s">
        <v>29</v>
      </c>
      <c r="D19" s="149">
        <v>189</v>
      </c>
      <c r="E19" s="149">
        <v>147</v>
      </c>
      <c r="F19" s="149">
        <v>165</v>
      </c>
      <c r="G19" s="149">
        <v>168</v>
      </c>
      <c r="H19" s="149">
        <v>174</v>
      </c>
      <c r="I19" s="149">
        <v>189</v>
      </c>
      <c r="J19" s="149">
        <v>186</v>
      </c>
      <c r="K19" s="149">
        <v>207</v>
      </c>
      <c r="L19" s="149">
        <v>216</v>
      </c>
      <c r="M19" s="149">
        <v>228</v>
      </c>
      <c r="N19" s="149">
        <v>243</v>
      </c>
      <c r="O19" s="149">
        <v>237</v>
      </c>
      <c r="P19" s="149">
        <v>192</v>
      </c>
      <c r="Q19" s="149">
        <v>231</v>
      </c>
      <c r="R19" s="149">
        <v>219</v>
      </c>
      <c r="S19" s="149">
        <v>207</v>
      </c>
      <c r="T19" s="149">
        <v>213</v>
      </c>
      <c r="U19" s="149">
        <v>228</v>
      </c>
      <c r="V19" s="307" t="s">
        <v>942</v>
      </c>
      <c r="W19" s="308"/>
      <c r="X19" s="309"/>
    </row>
    <row r="20" spans="2:24">
      <c r="B20" s="146" t="s">
        <v>1175</v>
      </c>
      <c r="C20" s="16" t="s">
        <v>29</v>
      </c>
      <c r="D20" s="149">
        <v>189</v>
      </c>
      <c r="E20" s="149">
        <v>144</v>
      </c>
      <c r="F20" s="149">
        <v>162</v>
      </c>
      <c r="G20" s="149">
        <v>168</v>
      </c>
      <c r="H20" s="149">
        <v>198</v>
      </c>
      <c r="I20" s="149">
        <v>195</v>
      </c>
      <c r="J20" s="149">
        <v>198</v>
      </c>
      <c r="K20" s="149">
        <v>207</v>
      </c>
      <c r="L20" s="149">
        <v>234</v>
      </c>
      <c r="M20" s="149">
        <v>237</v>
      </c>
      <c r="N20" s="149">
        <v>255</v>
      </c>
      <c r="O20" s="149">
        <v>240</v>
      </c>
      <c r="P20" s="149">
        <v>216</v>
      </c>
      <c r="Q20" s="149">
        <v>237</v>
      </c>
      <c r="R20" s="149">
        <v>237</v>
      </c>
      <c r="S20" s="149">
        <v>231</v>
      </c>
      <c r="T20" s="307" t="s">
        <v>942</v>
      </c>
      <c r="U20" s="308"/>
      <c r="V20" s="308"/>
      <c r="W20" s="308"/>
      <c r="X20" s="309"/>
    </row>
    <row r="22" spans="2:24">
      <c r="B22" s="15" t="s">
        <v>1176</v>
      </c>
      <c r="C22" s="15"/>
      <c r="D22" s="118"/>
      <c r="E22" s="118"/>
      <c r="F22" s="118"/>
      <c r="G22" s="118"/>
      <c r="H22" s="118"/>
      <c r="I22" s="118"/>
      <c r="J22" s="118"/>
      <c r="K22" s="118"/>
      <c r="L22" s="118"/>
      <c r="M22" s="118"/>
      <c r="N22" s="118"/>
      <c r="O22" s="118"/>
      <c r="P22" s="118"/>
      <c r="Q22" s="118"/>
      <c r="R22" s="118"/>
      <c r="S22" s="118"/>
      <c r="T22" s="118"/>
      <c r="U22" s="118"/>
      <c r="V22" s="118"/>
      <c r="W22" s="118"/>
      <c r="X22" s="118"/>
    </row>
    <row r="23" spans="2:24">
      <c r="B23" s="15" t="s">
        <v>175</v>
      </c>
      <c r="C23" s="15"/>
      <c r="D23" s="147"/>
      <c r="E23" s="147"/>
      <c r="F23" s="147"/>
      <c r="G23" s="147"/>
      <c r="H23" s="147"/>
      <c r="I23" s="147"/>
      <c r="J23" s="147"/>
      <c r="K23" s="147"/>
      <c r="L23" s="147"/>
      <c r="M23" s="147"/>
      <c r="N23" s="147"/>
      <c r="O23" s="147"/>
      <c r="P23" s="147"/>
      <c r="Q23" s="147"/>
      <c r="R23" s="147"/>
      <c r="S23" s="118"/>
      <c r="T23" s="118"/>
      <c r="U23" s="118"/>
      <c r="V23" s="118"/>
      <c r="W23" s="118"/>
      <c r="X23" s="118"/>
    </row>
    <row r="24" spans="2:24">
      <c r="B24" s="146" t="s">
        <v>1173</v>
      </c>
      <c r="C24" s="16" t="s">
        <v>29</v>
      </c>
      <c r="D24" s="118">
        <v>138</v>
      </c>
      <c r="E24" s="118">
        <v>144</v>
      </c>
      <c r="F24" s="118">
        <v>141</v>
      </c>
      <c r="G24" s="118">
        <v>204</v>
      </c>
      <c r="H24" s="118">
        <v>228</v>
      </c>
      <c r="I24" s="118">
        <v>249</v>
      </c>
      <c r="J24" s="118">
        <v>228</v>
      </c>
      <c r="K24" s="118">
        <v>222</v>
      </c>
      <c r="L24" s="118">
        <v>273</v>
      </c>
      <c r="M24" s="118">
        <v>288</v>
      </c>
      <c r="N24" s="118">
        <v>297</v>
      </c>
      <c r="O24" s="118">
        <v>267</v>
      </c>
      <c r="P24" s="118">
        <v>273</v>
      </c>
      <c r="Q24" s="118">
        <v>264</v>
      </c>
      <c r="R24" s="118">
        <v>267</v>
      </c>
      <c r="S24" s="118">
        <v>279</v>
      </c>
      <c r="T24" s="118">
        <v>297</v>
      </c>
      <c r="U24" s="118">
        <v>291</v>
      </c>
      <c r="V24" s="118">
        <v>282</v>
      </c>
      <c r="W24" s="118">
        <v>282</v>
      </c>
      <c r="X24" s="118">
        <v>267</v>
      </c>
    </row>
    <row r="25" spans="2:24">
      <c r="B25" s="146" t="s">
        <v>1174</v>
      </c>
      <c r="C25" s="16" t="s">
        <v>29</v>
      </c>
      <c r="D25" s="118">
        <v>75</v>
      </c>
      <c r="E25" s="118">
        <v>99</v>
      </c>
      <c r="F25" s="118">
        <v>87</v>
      </c>
      <c r="G25" s="118">
        <v>129</v>
      </c>
      <c r="H25" s="118">
        <v>162</v>
      </c>
      <c r="I25" s="118">
        <v>150</v>
      </c>
      <c r="J25" s="118">
        <v>165</v>
      </c>
      <c r="K25" s="118">
        <v>150</v>
      </c>
      <c r="L25" s="118">
        <v>201</v>
      </c>
      <c r="M25" s="118">
        <v>189</v>
      </c>
      <c r="N25" s="118">
        <v>198</v>
      </c>
      <c r="O25" s="118">
        <v>201</v>
      </c>
      <c r="P25" s="118">
        <v>192</v>
      </c>
      <c r="Q25" s="118">
        <v>177</v>
      </c>
      <c r="R25" s="118">
        <v>204</v>
      </c>
      <c r="S25" s="118">
        <v>195</v>
      </c>
      <c r="T25" s="118">
        <v>195</v>
      </c>
      <c r="U25" s="118">
        <v>210</v>
      </c>
      <c r="V25" s="304" t="s">
        <v>942</v>
      </c>
      <c r="W25" s="305" t="s">
        <v>927</v>
      </c>
      <c r="X25" s="306" t="s">
        <v>927</v>
      </c>
    </row>
    <row r="26" spans="2:24">
      <c r="B26" s="146" t="s">
        <v>1175</v>
      </c>
      <c r="C26" s="16" t="s">
        <v>29</v>
      </c>
      <c r="D26" s="118">
        <v>75</v>
      </c>
      <c r="E26" s="118">
        <v>96</v>
      </c>
      <c r="F26" s="118">
        <v>84</v>
      </c>
      <c r="G26" s="118">
        <v>129</v>
      </c>
      <c r="H26" s="118">
        <v>147</v>
      </c>
      <c r="I26" s="118">
        <v>138</v>
      </c>
      <c r="J26" s="118">
        <v>147</v>
      </c>
      <c r="K26" s="118">
        <v>150</v>
      </c>
      <c r="L26" s="118">
        <v>186</v>
      </c>
      <c r="M26" s="118">
        <v>180</v>
      </c>
      <c r="N26" s="118">
        <v>183</v>
      </c>
      <c r="O26" s="118">
        <v>204</v>
      </c>
      <c r="P26" s="118">
        <v>189</v>
      </c>
      <c r="Q26" s="118">
        <v>162</v>
      </c>
      <c r="R26" s="118">
        <v>183</v>
      </c>
      <c r="S26" s="118">
        <v>177</v>
      </c>
      <c r="T26" s="304" t="s">
        <v>942</v>
      </c>
      <c r="U26" s="305" t="s">
        <v>927</v>
      </c>
      <c r="V26" s="305" t="s">
        <v>927</v>
      </c>
      <c r="W26" s="305" t="s">
        <v>927</v>
      </c>
      <c r="X26" s="306" t="s">
        <v>927</v>
      </c>
    </row>
    <row r="27" spans="2:24">
      <c r="B27" s="15" t="s">
        <v>176</v>
      </c>
      <c r="C27" s="15"/>
      <c r="D27" s="118"/>
      <c r="E27" s="118"/>
      <c r="F27" s="118"/>
      <c r="G27" s="118"/>
      <c r="H27" s="118"/>
      <c r="I27" s="118"/>
      <c r="J27" s="118"/>
      <c r="K27" s="118"/>
      <c r="L27" s="118"/>
      <c r="M27" s="118"/>
      <c r="N27" s="118"/>
      <c r="O27" s="118"/>
      <c r="P27" s="118"/>
      <c r="Q27" s="118"/>
      <c r="R27" s="118"/>
      <c r="S27" s="118"/>
      <c r="T27" s="118"/>
      <c r="U27" s="118"/>
      <c r="V27" s="118"/>
      <c r="W27" s="118"/>
      <c r="X27" s="118"/>
    </row>
    <row r="28" spans="2:24">
      <c r="B28" s="146" t="s">
        <v>1173</v>
      </c>
      <c r="C28" s="16" t="s">
        <v>29</v>
      </c>
      <c r="D28" s="118">
        <v>231</v>
      </c>
      <c r="E28" s="118">
        <v>207</v>
      </c>
      <c r="F28" s="118">
        <v>228</v>
      </c>
      <c r="G28" s="118">
        <v>267</v>
      </c>
      <c r="H28" s="118">
        <v>279</v>
      </c>
      <c r="I28" s="118">
        <v>279</v>
      </c>
      <c r="J28" s="118">
        <v>303</v>
      </c>
      <c r="K28" s="118">
        <v>306</v>
      </c>
      <c r="L28" s="118">
        <v>336</v>
      </c>
      <c r="M28" s="118">
        <v>348</v>
      </c>
      <c r="N28" s="118">
        <v>390</v>
      </c>
      <c r="O28" s="118">
        <v>378</v>
      </c>
      <c r="P28" s="118">
        <v>351</v>
      </c>
      <c r="Q28" s="118">
        <v>420</v>
      </c>
      <c r="R28" s="118">
        <v>444</v>
      </c>
      <c r="S28" s="118">
        <v>375</v>
      </c>
      <c r="T28" s="118">
        <v>357</v>
      </c>
      <c r="U28" s="118">
        <v>438</v>
      </c>
      <c r="V28" s="118">
        <v>381</v>
      </c>
      <c r="W28" s="118">
        <v>369</v>
      </c>
      <c r="X28" s="118">
        <v>402</v>
      </c>
    </row>
    <row r="29" spans="2:24">
      <c r="B29" s="146" t="s">
        <v>1174</v>
      </c>
      <c r="C29" s="16" t="s">
        <v>29</v>
      </c>
      <c r="D29" s="118">
        <v>291</v>
      </c>
      <c r="E29" s="118">
        <v>252</v>
      </c>
      <c r="F29" s="118">
        <v>282</v>
      </c>
      <c r="G29" s="118">
        <v>342</v>
      </c>
      <c r="H29" s="118">
        <v>348</v>
      </c>
      <c r="I29" s="118">
        <v>378</v>
      </c>
      <c r="J29" s="118">
        <v>363</v>
      </c>
      <c r="K29" s="118">
        <v>378</v>
      </c>
      <c r="L29" s="118">
        <v>411</v>
      </c>
      <c r="M29" s="118">
        <v>444</v>
      </c>
      <c r="N29" s="118">
        <v>489</v>
      </c>
      <c r="O29" s="118">
        <v>447</v>
      </c>
      <c r="P29" s="118">
        <v>432</v>
      </c>
      <c r="Q29" s="118">
        <v>513</v>
      </c>
      <c r="R29" s="118">
        <v>507</v>
      </c>
      <c r="S29" s="118">
        <v>459</v>
      </c>
      <c r="T29" s="118">
        <v>459</v>
      </c>
      <c r="U29" s="118">
        <v>522</v>
      </c>
      <c r="V29" s="304" t="s">
        <v>942</v>
      </c>
      <c r="W29" s="305" t="s">
        <v>927</v>
      </c>
      <c r="X29" s="306" t="s">
        <v>927</v>
      </c>
    </row>
    <row r="30" spans="2:24">
      <c r="B30" s="146" t="s">
        <v>1175</v>
      </c>
      <c r="C30" s="16" t="s">
        <v>29</v>
      </c>
      <c r="D30" s="118">
        <v>294</v>
      </c>
      <c r="E30" s="118">
        <v>252</v>
      </c>
      <c r="F30" s="118">
        <v>288</v>
      </c>
      <c r="G30" s="118">
        <v>345</v>
      </c>
      <c r="H30" s="118">
        <v>360</v>
      </c>
      <c r="I30" s="118">
        <v>390</v>
      </c>
      <c r="J30" s="118">
        <v>381</v>
      </c>
      <c r="K30" s="118">
        <v>378</v>
      </c>
      <c r="L30" s="118">
        <v>423</v>
      </c>
      <c r="M30" s="118">
        <v>450</v>
      </c>
      <c r="N30" s="118">
        <v>504</v>
      </c>
      <c r="O30" s="118">
        <v>444</v>
      </c>
      <c r="P30" s="118">
        <v>435</v>
      </c>
      <c r="Q30" s="118">
        <v>522</v>
      </c>
      <c r="R30" s="118">
        <v>528</v>
      </c>
      <c r="S30" s="118">
        <v>474</v>
      </c>
      <c r="T30" s="304" t="s">
        <v>942</v>
      </c>
      <c r="U30" s="305" t="s">
        <v>927</v>
      </c>
      <c r="V30" s="305" t="s">
        <v>927</v>
      </c>
      <c r="W30" s="305" t="s">
        <v>927</v>
      </c>
      <c r="X30" s="306" t="s">
        <v>927</v>
      </c>
    </row>
    <row r="32" spans="2:24">
      <c r="B32" s="15" t="s">
        <v>943</v>
      </c>
      <c r="C32" s="15"/>
      <c r="D32" s="147"/>
      <c r="E32" s="147"/>
      <c r="F32" s="147"/>
      <c r="G32" s="147"/>
      <c r="H32" s="147"/>
      <c r="I32" s="147"/>
      <c r="J32" s="147"/>
      <c r="K32" s="147"/>
      <c r="L32" s="147"/>
      <c r="M32" s="147"/>
      <c r="N32" s="147"/>
      <c r="O32" s="147"/>
      <c r="P32" s="147"/>
      <c r="Q32" s="147"/>
      <c r="R32" s="147"/>
      <c r="S32" s="147"/>
      <c r="T32" s="147"/>
      <c r="U32" s="147"/>
      <c r="V32" s="147"/>
      <c r="W32" s="147"/>
      <c r="X32" s="147"/>
    </row>
    <row r="33" spans="2:24">
      <c r="B33" s="15" t="s">
        <v>1177</v>
      </c>
      <c r="C33" s="15"/>
      <c r="D33" s="147"/>
      <c r="E33" s="147"/>
      <c r="F33" s="147"/>
      <c r="G33" s="147"/>
      <c r="H33" s="147"/>
      <c r="I33" s="147"/>
      <c r="J33" s="147"/>
      <c r="K33" s="147"/>
      <c r="L33" s="147"/>
      <c r="M33" s="147"/>
      <c r="N33" s="147"/>
      <c r="O33" s="147"/>
      <c r="P33" s="147"/>
      <c r="Q33" s="147"/>
      <c r="R33" s="147"/>
      <c r="S33" s="147"/>
      <c r="T33" s="147"/>
      <c r="U33" s="147"/>
      <c r="V33" s="147"/>
      <c r="W33" s="147"/>
      <c r="X33" s="147"/>
    </row>
    <row r="34" spans="2:24">
      <c r="B34" s="146" t="s">
        <v>1173</v>
      </c>
      <c r="C34" s="16" t="s">
        <v>29</v>
      </c>
      <c r="D34" s="148">
        <v>45</v>
      </c>
      <c r="E34" s="148">
        <v>30</v>
      </c>
      <c r="F34" s="148">
        <v>33</v>
      </c>
      <c r="G34" s="148">
        <v>39</v>
      </c>
      <c r="H34" s="148">
        <v>45</v>
      </c>
      <c r="I34" s="148">
        <v>36</v>
      </c>
      <c r="J34" s="148">
        <v>36</v>
      </c>
      <c r="K34" s="148">
        <v>36</v>
      </c>
      <c r="L34" s="148">
        <v>33</v>
      </c>
      <c r="M34" s="148">
        <v>48</v>
      </c>
      <c r="N34" s="148">
        <v>51</v>
      </c>
      <c r="O34" s="148">
        <v>63</v>
      </c>
      <c r="P34" s="148">
        <v>48</v>
      </c>
      <c r="Q34" s="148">
        <v>66</v>
      </c>
      <c r="R34" s="148">
        <v>54</v>
      </c>
      <c r="S34" s="148">
        <v>54</v>
      </c>
      <c r="T34" s="148">
        <v>51</v>
      </c>
      <c r="U34" s="148">
        <v>60</v>
      </c>
      <c r="V34" s="148">
        <v>60</v>
      </c>
      <c r="W34" s="148">
        <v>36</v>
      </c>
      <c r="X34" s="148">
        <v>57</v>
      </c>
    </row>
    <row r="35" spans="2:24">
      <c r="B35" s="146" t="s">
        <v>1174</v>
      </c>
      <c r="C35" s="16" t="s">
        <v>29</v>
      </c>
      <c r="D35" s="148">
        <v>9</v>
      </c>
      <c r="E35" s="148">
        <v>12</v>
      </c>
      <c r="F35" s="148">
        <v>6</v>
      </c>
      <c r="G35" s="148">
        <v>12</v>
      </c>
      <c r="H35" s="148">
        <v>15</v>
      </c>
      <c r="I35" s="148">
        <v>18</v>
      </c>
      <c r="J35" s="148">
        <v>12</v>
      </c>
      <c r="K35" s="148">
        <v>12</v>
      </c>
      <c r="L35" s="148">
        <v>15</v>
      </c>
      <c r="M35" s="148">
        <v>21</v>
      </c>
      <c r="N35" s="148">
        <v>21</v>
      </c>
      <c r="O35" s="148">
        <v>15</v>
      </c>
      <c r="P35" s="148">
        <v>12</v>
      </c>
      <c r="Q35" s="148">
        <v>18</v>
      </c>
      <c r="R35" s="148">
        <v>27</v>
      </c>
      <c r="S35" s="148">
        <v>9</v>
      </c>
      <c r="T35" s="148">
        <v>15</v>
      </c>
      <c r="U35" s="148">
        <v>18</v>
      </c>
      <c r="V35" s="304" t="s">
        <v>942</v>
      </c>
      <c r="W35" s="305" t="s">
        <v>927</v>
      </c>
      <c r="X35" s="306" t="s">
        <v>927</v>
      </c>
    </row>
    <row r="36" spans="2:24">
      <c r="B36" s="146" t="s">
        <v>1175</v>
      </c>
      <c r="C36" s="16" t="s">
        <v>29</v>
      </c>
      <c r="D36" s="148">
        <v>6</v>
      </c>
      <c r="E36" s="148">
        <v>6</v>
      </c>
      <c r="F36" s="148">
        <v>9</v>
      </c>
      <c r="G36" s="148">
        <v>15</v>
      </c>
      <c r="H36" s="148">
        <v>9</v>
      </c>
      <c r="I36" s="148">
        <v>12</v>
      </c>
      <c r="J36" s="148">
        <v>15</v>
      </c>
      <c r="K36" s="148">
        <v>15</v>
      </c>
      <c r="L36" s="148">
        <v>12</v>
      </c>
      <c r="M36" s="148">
        <v>21</v>
      </c>
      <c r="N36" s="148">
        <v>18</v>
      </c>
      <c r="O36" s="148">
        <v>15</v>
      </c>
      <c r="P36" s="148">
        <v>12</v>
      </c>
      <c r="Q36" s="148">
        <v>15</v>
      </c>
      <c r="R36" s="148">
        <v>18</v>
      </c>
      <c r="S36" s="148">
        <v>15</v>
      </c>
      <c r="T36" s="304" t="s">
        <v>942</v>
      </c>
      <c r="U36" s="305" t="s">
        <v>927</v>
      </c>
      <c r="V36" s="305" t="s">
        <v>927</v>
      </c>
      <c r="W36" s="305" t="s">
        <v>927</v>
      </c>
      <c r="X36" s="306" t="s">
        <v>927</v>
      </c>
    </row>
    <row r="37" spans="2:24">
      <c r="B37" s="15" t="s">
        <v>1178</v>
      </c>
      <c r="C37" s="15"/>
      <c r="D37" s="148"/>
      <c r="E37" s="148"/>
      <c r="F37" s="148"/>
      <c r="G37" s="148"/>
      <c r="H37" s="148"/>
      <c r="I37" s="148"/>
      <c r="J37" s="148"/>
      <c r="K37" s="148"/>
      <c r="L37" s="148"/>
      <c r="M37" s="148"/>
      <c r="N37" s="148"/>
      <c r="O37" s="148"/>
      <c r="P37" s="148"/>
      <c r="Q37" s="148"/>
      <c r="R37" s="148"/>
      <c r="S37" s="148"/>
      <c r="T37" s="148"/>
      <c r="U37" s="148"/>
      <c r="V37" s="148"/>
      <c r="W37" s="148"/>
      <c r="X37" s="148"/>
    </row>
    <row r="38" spans="2:24">
      <c r="B38" s="146" t="s">
        <v>1173</v>
      </c>
      <c r="C38" s="16" t="s">
        <v>29</v>
      </c>
      <c r="D38" s="148">
        <v>24</v>
      </c>
      <c r="E38" s="148">
        <v>21</v>
      </c>
      <c r="F38" s="148">
        <v>21</v>
      </c>
      <c r="G38" s="148">
        <v>33</v>
      </c>
      <c r="H38" s="148">
        <v>27</v>
      </c>
      <c r="I38" s="148">
        <v>33</v>
      </c>
      <c r="J38" s="148">
        <v>36</v>
      </c>
      <c r="K38" s="148">
        <v>27</v>
      </c>
      <c r="L38" s="148">
        <v>27</v>
      </c>
      <c r="M38" s="148">
        <v>33</v>
      </c>
      <c r="N38" s="148">
        <v>36</v>
      </c>
      <c r="O38" s="148">
        <v>33</v>
      </c>
      <c r="P38" s="148">
        <v>24</v>
      </c>
      <c r="Q38" s="148">
        <v>33</v>
      </c>
      <c r="R38" s="148">
        <v>42</v>
      </c>
      <c r="S38" s="148">
        <v>36</v>
      </c>
      <c r="T38" s="148">
        <v>33</v>
      </c>
      <c r="U38" s="148">
        <v>39</v>
      </c>
      <c r="V38" s="148">
        <v>36</v>
      </c>
      <c r="W38" s="148">
        <v>27</v>
      </c>
      <c r="X38" s="148">
        <v>27</v>
      </c>
    </row>
    <row r="39" spans="2:24">
      <c r="B39" s="146" t="s">
        <v>1174</v>
      </c>
      <c r="C39" s="16" t="s">
        <v>29</v>
      </c>
      <c r="D39" s="148" t="s">
        <v>32</v>
      </c>
      <c r="E39" s="148" t="s">
        <v>32</v>
      </c>
      <c r="F39" s="148">
        <v>6</v>
      </c>
      <c r="G39" s="148">
        <v>9</v>
      </c>
      <c r="H39" s="148">
        <v>9</v>
      </c>
      <c r="I39" s="148" t="s">
        <v>32</v>
      </c>
      <c r="J39" s="148" t="s">
        <v>32</v>
      </c>
      <c r="K39" s="148">
        <v>9</v>
      </c>
      <c r="L39" s="148">
        <v>9</v>
      </c>
      <c r="M39" s="148">
        <v>9</v>
      </c>
      <c r="N39" s="148">
        <v>12</v>
      </c>
      <c r="O39" s="148">
        <v>15</v>
      </c>
      <c r="P39" s="148">
        <v>12</v>
      </c>
      <c r="Q39" s="148">
        <v>12</v>
      </c>
      <c r="R39" s="148">
        <v>12</v>
      </c>
      <c r="S39" s="148">
        <v>15</v>
      </c>
      <c r="T39" s="148">
        <v>18</v>
      </c>
      <c r="U39" s="148">
        <v>12</v>
      </c>
      <c r="V39" s="304" t="s">
        <v>942</v>
      </c>
      <c r="W39" s="305" t="s">
        <v>927</v>
      </c>
      <c r="X39" s="306" t="s">
        <v>927</v>
      </c>
    </row>
    <row r="40" spans="2:24">
      <c r="B40" s="146" t="s">
        <v>1175</v>
      </c>
      <c r="C40" s="16" t="s">
        <v>29</v>
      </c>
      <c r="D40" s="148" t="s">
        <v>32</v>
      </c>
      <c r="E40" s="148" t="s">
        <v>32</v>
      </c>
      <c r="F40" s="148">
        <v>6</v>
      </c>
      <c r="G40" s="148" t="s">
        <v>32</v>
      </c>
      <c r="H40" s="148" t="s">
        <v>32</v>
      </c>
      <c r="I40" s="148">
        <v>6</v>
      </c>
      <c r="J40" s="148">
        <v>6</v>
      </c>
      <c r="K40" s="148">
        <v>12</v>
      </c>
      <c r="L40" s="148" t="s">
        <v>32</v>
      </c>
      <c r="M40" s="148">
        <v>9</v>
      </c>
      <c r="N40" s="148">
        <v>9</v>
      </c>
      <c r="O40" s="148">
        <v>9</v>
      </c>
      <c r="P40" s="148" t="s">
        <v>32</v>
      </c>
      <c r="Q40" s="148">
        <v>12</v>
      </c>
      <c r="R40" s="148">
        <v>9</v>
      </c>
      <c r="S40" s="148">
        <v>6</v>
      </c>
      <c r="T40" s="304" t="s">
        <v>942</v>
      </c>
      <c r="U40" s="305" t="s">
        <v>927</v>
      </c>
      <c r="V40" s="305" t="s">
        <v>927</v>
      </c>
      <c r="W40" s="305" t="s">
        <v>927</v>
      </c>
      <c r="X40" s="306" t="s">
        <v>927</v>
      </c>
    </row>
    <row r="41" spans="2:24">
      <c r="B41" s="15" t="s">
        <v>1179</v>
      </c>
      <c r="C41" s="15"/>
      <c r="D41" s="148"/>
      <c r="E41" s="148"/>
      <c r="F41" s="148"/>
      <c r="G41" s="148"/>
      <c r="H41" s="148"/>
      <c r="I41" s="148"/>
      <c r="J41" s="148"/>
      <c r="K41" s="148"/>
      <c r="L41" s="148"/>
      <c r="M41" s="148"/>
      <c r="N41" s="148"/>
      <c r="O41" s="148"/>
      <c r="P41" s="148"/>
      <c r="Q41" s="148"/>
      <c r="R41" s="148"/>
      <c r="S41" s="148"/>
      <c r="T41" s="148"/>
      <c r="U41" s="148"/>
      <c r="V41" s="148"/>
      <c r="W41" s="148"/>
      <c r="X41" s="148"/>
    </row>
    <row r="42" spans="2:24">
      <c r="B42" s="146" t="s">
        <v>1173</v>
      </c>
      <c r="C42" s="16" t="s">
        <v>29</v>
      </c>
      <c r="D42" s="148">
        <v>33</v>
      </c>
      <c r="E42" s="148">
        <v>36</v>
      </c>
      <c r="F42" s="148">
        <v>21</v>
      </c>
      <c r="G42" s="148">
        <v>42</v>
      </c>
      <c r="H42" s="148">
        <v>48</v>
      </c>
      <c r="I42" s="148">
        <v>48</v>
      </c>
      <c r="J42" s="148">
        <v>42</v>
      </c>
      <c r="K42" s="148">
        <v>51</v>
      </c>
      <c r="L42" s="148">
        <v>57</v>
      </c>
      <c r="M42" s="148">
        <v>51</v>
      </c>
      <c r="N42" s="148">
        <v>51</v>
      </c>
      <c r="O42" s="148">
        <v>45</v>
      </c>
      <c r="P42" s="148">
        <v>57</v>
      </c>
      <c r="Q42" s="148">
        <v>66</v>
      </c>
      <c r="R42" s="148">
        <v>69</v>
      </c>
      <c r="S42" s="148">
        <v>63</v>
      </c>
      <c r="T42" s="148">
        <v>57</v>
      </c>
      <c r="U42" s="148">
        <v>54</v>
      </c>
      <c r="V42" s="148">
        <v>54</v>
      </c>
      <c r="W42" s="148">
        <v>48</v>
      </c>
      <c r="X42" s="148">
        <v>39</v>
      </c>
    </row>
    <row r="43" spans="2:24">
      <c r="B43" s="146" t="s">
        <v>1174</v>
      </c>
      <c r="C43" s="16" t="s">
        <v>29</v>
      </c>
      <c r="D43" s="148">
        <v>15</v>
      </c>
      <c r="E43" s="148">
        <v>6</v>
      </c>
      <c r="F43" s="148">
        <v>6</v>
      </c>
      <c r="G43" s="148">
        <v>12</v>
      </c>
      <c r="H43" s="148">
        <v>15</v>
      </c>
      <c r="I43" s="148">
        <v>12</v>
      </c>
      <c r="J43" s="148">
        <v>18</v>
      </c>
      <c r="K43" s="148">
        <v>15</v>
      </c>
      <c r="L43" s="148">
        <v>24</v>
      </c>
      <c r="M43" s="148">
        <v>18</v>
      </c>
      <c r="N43" s="148">
        <v>18</v>
      </c>
      <c r="O43" s="148">
        <v>18</v>
      </c>
      <c r="P43" s="148">
        <v>12</v>
      </c>
      <c r="Q43" s="148">
        <v>21</v>
      </c>
      <c r="R43" s="148">
        <v>30</v>
      </c>
      <c r="S43" s="148">
        <v>18</v>
      </c>
      <c r="T43" s="148">
        <v>21</v>
      </c>
      <c r="U43" s="148">
        <v>24</v>
      </c>
      <c r="V43" s="304" t="s">
        <v>942</v>
      </c>
      <c r="W43" s="305" t="s">
        <v>927</v>
      </c>
      <c r="X43" s="306" t="s">
        <v>927</v>
      </c>
    </row>
    <row r="44" spans="2:24">
      <c r="B44" s="146" t="s">
        <v>1175</v>
      </c>
      <c r="C44" s="16" t="s">
        <v>29</v>
      </c>
      <c r="D44" s="148">
        <v>9</v>
      </c>
      <c r="E44" s="148" t="s">
        <v>32</v>
      </c>
      <c r="F44" s="148">
        <v>9</v>
      </c>
      <c r="G44" s="148">
        <v>9</v>
      </c>
      <c r="H44" s="148">
        <v>15</v>
      </c>
      <c r="I44" s="148">
        <v>9</v>
      </c>
      <c r="J44" s="148">
        <v>18</v>
      </c>
      <c r="K44" s="148">
        <v>12</v>
      </c>
      <c r="L44" s="148">
        <v>18</v>
      </c>
      <c r="M44" s="148">
        <v>24</v>
      </c>
      <c r="N44" s="148">
        <v>18</v>
      </c>
      <c r="O44" s="148">
        <v>18</v>
      </c>
      <c r="P44" s="148">
        <v>21</v>
      </c>
      <c r="Q44" s="148">
        <v>12</v>
      </c>
      <c r="R44" s="148">
        <v>15</v>
      </c>
      <c r="S44" s="148">
        <v>15</v>
      </c>
      <c r="T44" s="304" t="s">
        <v>942</v>
      </c>
      <c r="U44" s="305" t="s">
        <v>927</v>
      </c>
      <c r="V44" s="305" t="s">
        <v>927</v>
      </c>
      <c r="W44" s="305" t="s">
        <v>927</v>
      </c>
      <c r="X44" s="306" t="s">
        <v>927</v>
      </c>
    </row>
    <row r="45" spans="2:24">
      <c r="B45" s="15" t="s">
        <v>1180</v>
      </c>
      <c r="C45" s="15"/>
      <c r="D45" s="148"/>
      <c r="E45" s="148"/>
      <c r="F45" s="148"/>
      <c r="G45" s="148"/>
      <c r="H45" s="148"/>
      <c r="I45" s="148"/>
      <c r="J45" s="148"/>
      <c r="K45" s="148"/>
      <c r="L45" s="148"/>
      <c r="M45" s="148"/>
      <c r="N45" s="148"/>
      <c r="O45" s="148"/>
      <c r="P45" s="148"/>
      <c r="Q45" s="148"/>
      <c r="R45" s="148"/>
      <c r="S45" s="148"/>
      <c r="T45" s="148"/>
      <c r="U45" s="148"/>
      <c r="V45" s="148"/>
      <c r="W45" s="148"/>
      <c r="X45" s="148"/>
    </row>
    <row r="46" spans="2:24">
      <c r="B46" s="146" t="s">
        <v>1173</v>
      </c>
      <c r="C46" s="16" t="s">
        <v>29</v>
      </c>
      <c r="D46" s="148">
        <v>21</v>
      </c>
      <c r="E46" s="148">
        <v>21</v>
      </c>
      <c r="F46" s="148">
        <v>24</v>
      </c>
      <c r="G46" s="148">
        <v>45</v>
      </c>
      <c r="H46" s="148">
        <v>21</v>
      </c>
      <c r="I46" s="148">
        <v>39</v>
      </c>
      <c r="J46" s="148">
        <v>30</v>
      </c>
      <c r="K46" s="148">
        <v>30</v>
      </c>
      <c r="L46" s="148">
        <v>39</v>
      </c>
      <c r="M46" s="148">
        <v>36</v>
      </c>
      <c r="N46" s="148">
        <v>45</v>
      </c>
      <c r="O46" s="148">
        <v>48</v>
      </c>
      <c r="P46" s="148">
        <v>48</v>
      </c>
      <c r="Q46" s="148">
        <v>42</v>
      </c>
      <c r="R46" s="148">
        <v>51</v>
      </c>
      <c r="S46" s="148">
        <v>57</v>
      </c>
      <c r="T46" s="148">
        <v>45</v>
      </c>
      <c r="U46" s="148">
        <v>51</v>
      </c>
      <c r="V46" s="148">
        <v>45</v>
      </c>
      <c r="W46" s="148">
        <v>63</v>
      </c>
      <c r="X46" s="148">
        <v>57</v>
      </c>
    </row>
    <row r="47" spans="2:24">
      <c r="B47" s="146" t="s">
        <v>1174</v>
      </c>
      <c r="C47" s="16" t="s">
        <v>29</v>
      </c>
      <c r="D47" s="148">
        <v>6</v>
      </c>
      <c r="E47" s="148">
        <v>6</v>
      </c>
      <c r="F47" s="148">
        <v>6</v>
      </c>
      <c r="G47" s="148">
        <v>9</v>
      </c>
      <c r="H47" s="148">
        <v>6</v>
      </c>
      <c r="I47" s="148">
        <v>12</v>
      </c>
      <c r="J47" s="148">
        <v>12</v>
      </c>
      <c r="K47" s="148">
        <v>12</v>
      </c>
      <c r="L47" s="148">
        <v>21</v>
      </c>
      <c r="M47" s="148">
        <v>18</v>
      </c>
      <c r="N47" s="148">
        <v>21</v>
      </c>
      <c r="O47" s="148">
        <v>12</v>
      </c>
      <c r="P47" s="148">
        <v>30</v>
      </c>
      <c r="Q47" s="148">
        <v>15</v>
      </c>
      <c r="R47" s="148">
        <v>24</v>
      </c>
      <c r="S47" s="148">
        <v>21</v>
      </c>
      <c r="T47" s="148">
        <v>18</v>
      </c>
      <c r="U47" s="148">
        <v>18</v>
      </c>
      <c r="V47" s="304" t="s">
        <v>942</v>
      </c>
      <c r="W47" s="305" t="s">
        <v>927</v>
      </c>
      <c r="X47" s="306" t="s">
        <v>927</v>
      </c>
    </row>
    <row r="48" spans="2:24">
      <c r="B48" s="146" t="s">
        <v>1175</v>
      </c>
      <c r="C48" s="16" t="s">
        <v>29</v>
      </c>
      <c r="D48" s="148" t="s">
        <v>32</v>
      </c>
      <c r="E48" s="148">
        <v>6</v>
      </c>
      <c r="F48" s="148">
        <v>6</v>
      </c>
      <c r="G48" s="148">
        <v>12</v>
      </c>
      <c r="H48" s="148">
        <v>9</v>
      </c>
      <c r="I48" s="148">
        <v>6</v>
      </c>
      <c r="J48" s="148">
        <v>15</v>
      </c>
      <c r="K48" s="148">
        <v>21</v>
      </c>
      <c r="L48" s="148">
        <v>18</v>
      </c>
      <c r="M48" s="148">
        <v>15</v>
      </c>
      <c r="N48" s="148">
        <v>15</v>
      </c>
      <c r="O48" s="148">
        <v>21</v>
      </c>
      <c r="P48" s="148">
        <v>15</v>
      </c>
      <c r="Q48" s="148">
        <v>21</v>
      </c>
      <c r="R48" s="148">
        <v>21</v>
      </c>
      <c r="S48" s="148">
        <v>18</v>
      </c>
      <c r="T48" s="304" t="s">
        <v>942</v>
      </c>
      <c r="U48" s="305" t="s">
        <v>927</v>
      </c>
      <c r="V48" s="305" t="s">
        <v>927</v>
      </c>
      <c r="W48" s="305" t="s">
        <v>927</v>
      </c>
      <c r="X48" s="306" t="s">
        <v>927</v>
      </c>
    </row>
    <row r="49" spans="2:24">
      <c r="B49" s="15" t="s">
        <v>1181</v>
      </c>
      <c r="C49" s="15"/>
      <c r="D49" s="148"/>
      <c r="E49" s="148"/>
      <c r="F49" s="148"/>
      <c r="G49" s="148"/>
      <c r="H49" s="148"/>
      <c r="I49" s="148"/>
      <c r="J49" s="148"/>
      <c r="K49" s="148"/>
      <c r="L49" s="148"/>
      <c r="M49" s="148"/>
      <c r="N49" s="148"/>
      <c r="O49" s="148"/>
      <c r="P49" s="148"/>
      <c r="Q49" s="148"/>
      <c r="R49" s="148"/>
      <c r="S49" s="148"/>
      <c r="T49" s="148"/>
      <c r="U49" s="148"/>
      <c r="V49" s="148"/>
      <c r="W49" s="148"/>
      <c r="X49" s="148"/>
    </row>
    <row r="50" spans="2:24">
      <c r="B50" s="146" t="s">
        <v>1173</v>
      </c>
      <c r="C50" s="16" t="s">
        <v>29</v>
      </c>
      <c r="D50" s="148">
        <v>36</v>
      </c>
      <c r="E50" s="148">
        <v>27</v>
      </c>
      <c r="F50" s="148">
        <v>39</v>
      </c>
      <c r="G50" s="148">
        <v>51</v>
      </c>
      <c r="H50" s="148">
        <v>66</v>
      </c>
      <c r="I50" s="148">
        <v>54</v>
      </c>
      <c r="J50" s="148">
        <v>69</v>
      </c>
      <c r="K50" s="148">
        <v>66</v>
      </c>
      <c r="L50" s="148">
        <v>69</v>
      </c>
      <c r="M50" s="148">
        <v>66</v>
      </c>
      <c r="N50" s="148">
        <v>96</v>
      </c>
      <c r="O50" s="148">
        <v>72</v>
      </c>
      <c r="P50" s="148">
        <v>90</v>
      </c>
      <c r="Q50" s="148">
        <v>72</v>
      </c>
      <c r="R50" s="148">
        <v>84</v>
      </c>
      <c r="S50" s="148">
        <v>75</v>
      </c>
      <c r="T50" s="148">
        <v>84</v>
      </c>
      <c r="U50" s="148">
        <v>84</v>
      </c>
      <c r="V50" s="148">
        <v>93</v>
      </c>
      <c r="W50" s="148">
        <v>87</v>
      </c>
      <c r="X50" s="148">
        <v>81</v>
      </c>
    </row>
    <row r="51" spans="2:24">
      <c r="B51" s="146" t="s">
        <v>1174</v>
      </c>
      <c r="C51" s="16" t="s">
        <v>29</v>
      </c>
      <c r="D51" s="148">
        <v>6</v>
      </c>
      <c r="E51" s="148">
        <v>15</v>
      </c>
      <c r="F51" s="148">
        <v>18</v>
      </c>
      <c r="G51" s="148">
        <v>42</v>
      </c>
      <c r="H51" s="148">
        <v>36</v>
      </c>
      <c r="I51" s="148">
        <v>24</v>
      </c>
      <c r="J51" s="148">
        <v>27</v>
      </c>
      <c r="K51" s="148">
        <v>24</v>
      </c>
      <c r="L51" s="148">
        <v>24</v>
      </c>
      <c r="M51" s="148">
        <v>33</v>
      </c>
      <c r="N51" s="148">
        <v>42</v>
      </c>
      <c r="O51" s="148">
        <v>42</v>
      </c>
      <c r="P51" s="148">
        <v>45</v>
      </c>
      <c r="Q51" s="148">
        <v>51</v>
      </c>
      <c r="R51" s="148">
        <v>36</v>
      </c>
      <c r="S51" s="148">
        <v>48</v>
      </c>
      <c r="T51" s="148">
        <v>45</v>
      </c>
      <c r="U51" s="148">
        <v>45</v>
      </c>
      <c r="V51" s="304" t="s">
        <v>942</v>
      </c>
      <c r="W51" s="305" t="s">
        <v>927</v>
      </c>
      <c r="X51" s="306" t="s">
        <v>927</v>
      </c>
    </row>
    <row r="52" spans="2:24">
      <c r="B52" s="146" t="s">
        <v>1175</v>
      </c>
      <c r="C52" s="16" t="s">
        <v>29</v>
      </c>
      <c r="D52" s="148">
        <v>18</v>
      </c>
      <c r="E52" s="148">
        <v>12</v>
      </c>
      <c r="F52" s="148">
        <v>18</v>
      </c>
      <c r="G52" s="148">
        <v>27</v>
      </c>
      <c r="H52" s="148">
        <v>21</v>
      </c>
      <c r="I52" s="148">
        <v>21</v>
      </c>
      <c r="J52" s="148">
        <v>27</v>
      </c>
      <c r="K52" s="148">
        <v>30</v>
      </c>
      <c r="L52" s="148">
        <v>27</v>
      </c>
      <c r="M52" s="148">
        <v>24</v>
      </c>
      <c r="N52" s="148">
        <v>36</v>
      </c>
      <c r="O52" s="148">
        <v>30</v>
      </c>
      <c r="P52" s="148">
        <v>30</v>
      </c>
      <c r="Q52" s="148">
        <v>36</v>
      </c>
      <c r="R52" s="148">
        <v>39</v>
      </c>
      <c r="S52" s="148">
        <v>30</v>
      </c>
      <c r="T52" s="304" t="s">
        <v>942</v>
      </c>
      <c r="U52" s="305" t="s">
        <v>927</v>
      </c>
      <c r="V52" s="305" t="s">
        <v>927</v>
      </c>
      <c r="W52" s="305" t="s">
        <v>927</v>
      </c>
      <c r="X52" s="306" t="s">
        <v>927</v>
      </c>
    </row>
    <row r="53" spans="2:24">
      <c r="B53" s="15" t="s">
        <v>1182</v>
      </c>
      <c r="C53" s="15"/>
      <c r="D53" s="148"/>
      <c r="E53" s="148"/>
      <c r="F53" s="148"/>
      <c r="G53" s="148"/>
      <c r="H53" s="148"/>
      <c r="I53" s="148"/>
      <c r="J53" s="148"/>
      <c r="K53" s="148"/>
      <c r="L53" s="148"/>
      <c r="M53" s="148"/>
      <c r="N53" s="148"/>
      <c r="O53" s="148"/>
      <c r="P53" s="148"/>
      <c r="Q53" s="148"/>
      <c r="R53" s="148"/>
      <c r="S53" s="148"/>
      <c r="T53" s="148"/>
      <c r="U53" s="148"/>
      <c r="V53" s="148"/>
      <c r="W53" s="148"/>
      <c r="X53" s="148"/>
    </row>
    <row r="54" spans="2:24">
      <c r="B54" s="146" t="s">
        <v>1173</v>
      </c>
      <c r="C54" s="16" t="s">
        <v>29</v>
      </c>
      <c r="D54" s="148">
        <v>33</v>
      </c>
      <c r="E54" s="148">
        <v>45</v>
      </c>
      <c r="F54" s="148">
        <v>54</v>
      </c>
      <c r="G54" s="148">
        <v>75</v>
      </c>
      <c r="H54" s="148">
        <v>78</v>
      </c>
      <c r="I54" s="148">
        <v>90</v>
      </c>
      <c r="J54" s="148">
        <v>84</v>
      </c>
      <c r="K54" s="148">
        <v>78</v>
      </c>
      <c r="L54" s="148">
        <v>84</v>
      </c>
      <c r="M54" s="148">
        <v>87</v>
      </c>
      <c r="N54" s="148">
        <v>84</v>
      </c>
      <c r="O54" s="148">
        <v>108</v>
      </c>
      <c r="P54" s="148">
        <v>90</v>
      </c>
      <c r="Q54" s="148">
        <v>111</v>
      </c>
      <c r="R54" s="148">
        <v>102</v>
      </c>
      <c r="S54" s="148">
        <v>96</v>
      </c>
      <c r="T54" s="148">
        <v>102</v>
      </c>
      <c r="U54" s="148">
        <v>117</v>
      </c>
      <c r="V54" s="148">
        <v>96</v>
      </c>
      <c r="W54" s="148">
        <v>111</v>
      </c>
      <c r="X54" s="148">
        <v>96</v>
      </c>
    </row>
    <row r="55" spans="2:24">
      <c r="B55" s="146" t="s">
        <v>1174</v>
      </c>
      <c r="C55" s="16" t="s">
        <v>29</v>
      </c>
      <c r="D55" s="148">
        <v>48</v>
      </c>
      <c r="E55" s="148">
        <v>45</v>
      </c>
      <c r="F55" s="148">
        <v>39</v>
      </c>
      <c r="G55" s="148">
        <v>57</v>
      </c>
      <c r="H55" s="148">
        <v>48</v>
      </c>
      <c r="I55" s="148">
        <v>63</v>
      </c>
      <c r="J55" s="148">
        <v>60</v>
      </c>
      <c r="K55" s="148">
        <v>48</v>
      </c>
      <c r="L55" s="148">
        <v>81</v>
      </c>
      <c r="M55" s="148">
        <v>57</v>
      </c>
      <c r="N55" s="148">
        <v>75</v>
      </c>
      <c r="O55" s="148">
        <v>66</v>
      </c>
      <c r="P55" s="148">
        <v>66</v>
      </c>
      <c r="Q55" s="148">
        <v>90</v>
      </c>
      <c r="R55" s="148">
        <v>93</v>
      </c>
      <c r="S55" s="148">
        <v>78</v>
      </c>
      <c r="T55" s="148">
        <v>75</v>
      </c>
      <c r="U55" s="148">
        <v>63</v>
      </c>
      <c r="V55" s="304" t="s">
        <v>942</v>
      </c>
      <c r="W55" s="305" t="s">
        <v>927</v>
      </c>
      <c r="X55" s="306" t="s">
        <v>927</v>
      </c>
    </row>
    <row r="56" spans="2:24">
      <c r="B56" s="146" t="s">
        <v>1175</v>
      </c>
      <c r="C56" s="16" t="s">
        <v>29</v>
      </c>
      <c r="D56" s="148">
        <v>18</v>
      </c>
      <c r="E56" s="148">
        <v>27</v>
      </c>
      <c r="F56" s="148">
        <v>30</v>
      </c>
      <c r="G56" s="148">
        <v>51</v>
      </c>
      <c r="H56" s="148">
        <v>39</v>
      </c>
      <c r="I56" s="148">
        <v>54</v>
      </c>
      <c r="J56" s="148">
        <v>54</v>
      </c>
      <c r="K56" s="148">
        <v>36</v>
      </c>
      <c r="L56" s="148">
        <v>54</v>
      </c>
      <c r="M56" s="148">
        <v>48</v>
      </c>
      <c r="N56" s="148">
        <v>72</v>
      </c>
      <c r="O56" s="148">
        <v>60</v>
      </c>
      <c r="P56" s="148">
        <v>57</v>
      </c>
      <c r="Q56" s="148">
        <v>81</v>
      </c>
      <c r="R56" s="148">
        <v>75</v>
      </c>
      <c r="S56" s="148">
        <v>57</v>
      </c>
      <c r="T56" s="304" t="s">
        <v>942</v>
      </c>
      <c r="U56" s="305" t="s">
        <v>927</v>
      </c>
      <c r="V56" s="305" t="s">
        <v>927</v>
      </c>
      <c r="W56" s="305" t="s">
        <v>927</v>
      </c>
      <c r="X56" s="306" t="s">
        <v>927</v>
      </c>
    </row>
    <row r="57" spans="2:24">
      <c r="B57" s="15" t="s">
        <v>1183</v>
      </c>
      <c r="C57" s="15"/>
      <c r="D57" s="148"/>
      <c r="E57" s="148"/>
      <c r="F57" s="148"/>
      <c r="G57" s="148"/>
      <c r="H57" s="148"/>
      <c r="I57" s="148"/>
      <c r="J57" s="148"/>
      <c r="K57" s="148"/>
      <c r="L57" s="148"/>
      <c r="M57" s="148"/>
      <c r="N57" s="148"/>
      <c r="O57" s="148"/>
      <c r="P57" s="148"/>
      <c r="Q57" s="148"/>
      <c r="R57" s="148"/>
      <c r="S57" s="148"/>
      <c r="T57" s="148"/>
      <c r="U57" s="148"/>
      <c r="V57" s="148"/>
      <c r="W57" s="148"/>
      <c r="X57" s="148"/>
    </row>
    <row r="58" spans="2:24">
      <c r="B58" s="146" t="s">
        <v>1173</v>
      </c>
      <c r="C58" s="16" t="s">
        <v>29</v>
      </c>
      <c r="D58" s="148">
        <v>36</v>
      </c>
      <c r="E58" s="148">
        <v>48</v>
      </c>
      <c r="F58" s="148">
        <v>45</v>
      </c>
      <c r="G58" s="148">
        <v>57</v>
      </c>
      <c r="H58" s="148">
        <v>81</v>
      </c>
      <c r="I58" s="148">
        <v>87</v>
      </c>
      <c r="J58" s="148">
        <v>66</v>
      </c>
      <c r="K58" s="148">
        <v>78</v>
      </c>
      <c r="L58" s="148">
        <v>78</v>
      </c>
      <c r="M58" s="148">
        <v>96</v>
      </c>
      <c r="N58" s="148">
        <v>99</v>
      </c>
      <c r="O58" s="148">
        <v>72</v>
      </c>
      <c r="P58" s="148">
        <v>72</v>
      </c>
      <c r="Q58" s="148">
        <v>72</v>
      </c>
      <c r="R58" s="148">
        <v>96</v>
      </c>
      <c r="S58" s="148">
        <v>81</v>
      </c>
      <c r="T58" s="148">
        <v>81</v>
      </c>
      <c r="U58" s="148">
        <v>96</v>
      </c>
      <c r="V58" s="148">
        <v>93</v>
      </c>
      <c r="W58" s="148">
        <v>87</v>
      </c>
      <c r="X58" s="148">
        <v>105</v>
      </c>
    </row>
    <row r="59" spans="2:24">
      <c r="B59" s="146" t="s">
        <v>1174</v>
      </c>
      <c r="C59" s="16" t="s">
        <v>29</v>
      </c>
      <c r="D59" s="148">
        <v>57</v>
      </c>
      <c r="E59" s="148">
        <v>66</v>
      </c>
      <c r="F59" s="148">
        <v>78</v>
      </c>
      <c r="G59" s="148">
        <v>99</v>
      </c>
      <c r="H59" s="148">
        <v>111</v>
      </c>
      <c r="I59" s="148">
        <v>105</v>
      </c>
      <c r="J59" s="148">
        <v>108</v>
      </c>
      <c r="K59" s="148">
        <v>102</v>
      </c>
      <c r="L59" s="148">
        <v>111</v>
      </c>
      <c r="M59" s="148">
        <v>132</v>
      </c>
      <c r="N59" s="148">
        <v>129</v>
      </c>
      <c r="O59" s="148">
        <v>120</v>
      </c>
      <c r="P59" s="148">
        <v>138</v>
      </c>
      <c r="Q59" s="148">
        <v>129</v>
      </c>
      <c r="R59" s="148">
        <v>153</v>
      </c>
      <c r="S59" s="148">
        <v>141</v>
      </c>
      <c r="T59" s="148">
        <v>138</v>
      </c>
      <c r="U59" s="148">
        <v>183</v>
      </c>
      <c r="V59" s="304" t="s">
        <v>942</v>
      </c>
      <c r="W59" s="305" t="s">
        <v>927</v>
      </c>
      <c r="X59" s="306" t="s">
        <v>927</v>
      </c>
    </row>
    <row r="60" spans="2:24">
      <c r="B60" s="146" t="s">
        <v>1175</v>
      </c>
      <c r="C60" s="16" t="s">
        <v>29</v>
      </c>
      <c r="D60" s="148">
        <v>72</v>
      </c>
      <c r="E60" s="148">
        <v>81</v>
      </c>
      <c r="F60" s="148">
        <v>78</v>
      </c>
      <c r="G60" s="148">
        <v>87</v>
      </c>
      <c r="H60" s="148">
        <v>90</v>
      </c>
      <c r="I60" s="148">
        <v>93</v>
      </c>
      <c r="J60" s="148">
        <v>90</v>
      </c>
      <c r="K60" s="148">
        <v>78</v>
      </c>
      <c r="L60" s="148">
        <v>102</v>
      </c>
      <c r="M60" s="148">
        <v>111</v>
      </c>
      <c r="N60" s="148">
        <v>126</v>
      </c>
      <c r="O60" s="148">
        <v>105</v>
      </c>
      <c r="P60" s="148">
        <v>135</v>
      </c>
      <c r="Q60" s="148">
        <v>120</v>
      </c>
      <c r="R60" s="148">
        <v>144</v>
      </c>
      <c r="S60" s="148">
        <v>120</v>
      </c>
      <c r="T60" s="304" t="s">
        <v>942</v>
      </c>
      <c r="U60" s="305" t="s">
        <v>927</v>
      </c>
      <c r="V60" s="305" t="s">
        <v>927</v>
      </c>
      <c r="W60" s="305" t="s">
        <v>927</v>
      </c>
      <c r="X60" s="306" t="s">
        <v>927</v>
      </c>
    </row>
    <row r="61" spans="2:24">
      <c r="B61" s="15" t="s">
        <v>1184</v>
      </c>
      <c r="C61" s="15"/>
      <c r="D61" s="148"/>
      <c r="E61" s="148"/>
      <c r="F61" s="148"/>
      <c r="G61" s="148"/>
      <c r="H61" s="148"/>
      <c r="I61" s="148"/>
      <c r="J61" s="148"/>
      <c r="K61" s="148"/>
      <c r="L61" s="148"/>
      <c r="M61" s="148"/>
      <c r="N61" s="148"/>
      <c r="O61" s="148"/>
      <c r="P61" s="148"/>
      <c r="Q61" s="148"/>
      <c r="R61" s="148"/>
      <c r="S61" s="148"/>
      <c r="T61" s="148"/>
      <c r="U61" s="148"/>
      <c r="V61" s="148"/>
      <c r="W61" s="148"/>
      <c r="X61" s="148"/>
    </row>
    <row r="62" spans="2:24">
      <c r="B62" s="146" t="s">
        <v>1173</v>
      </c>
      <c r="C62" s="16" t="s">
        <v>29</v>
      </c>
      <c r="D62" s="148">
        <v>12</v>
      </c>
      <c r="E62" s="148">
        <v>30</v>
      </c>
      <c r="F62" s="148">
        <v>15</v>
      </c>
      <c r="G62" s="148">
        <v>36</v>
      </c>
      <c r="H62" s="148">
        <v>42</v>
      </c>
      <c r="I62" s="148">
        <v>51</v>
      </c>
      <c r="J62" s="148">
        <v>51</v>
      </c>
      <c r="K62" s="148">
        <v>60</v>
      </c>
      <c r="L62" s="148">
        <v>90</v>
      </c>
      <c r="M62" s="148">
        <v>90</v>
      </c>
      <c r="N62" s="148">
        <v>87</v>
      </c>
      <c r="O62" s="148">
        <v>72</v>
      </c>
      <c r="P62" s="148">
        <v>72</v>
      </c>
      <c r="Q62" s="148">
        <v>69</v>
      </c>
      <c r="R62" s="148">
        <v>60</v>
      </c>
      <c r="S62" s="148">
        <v>75</v>
      </c>
      <c r="T62" s="148">
        <v>78</v>
      </c>
      <c r="U62" s="148">
        <v>87</v>
      </c>
      <c r="V62" s="148">
        <v>69</v>
      </c>
      <c r="W62" s="148">
        <v>75</v>
      </c>
      <c r="X62" s="148">
        <v>81</v>
      </c>
    </row>
    <row r="63" spans="2:24">
      <c r="B63" s="146" t="s">
        <v>1174</v>
      </c>
      <c r="C63" s="16" t="s">
        <v>29</v>
      </c>
      <c r="D63" s="148">
        <v>33</v>
      </c>
      <c r="E63" s="148">
        <v>48</v>
      </c>
      <c r="F63" s="148">
        <v>42</v>
      </c>
      <c r="G63" s="148">
        <v>69</v>
      </c>
      <c r="H63" s="148">
        <v>96</v>
      </c>
      <c r="I63" s="148">
        <v>102</v>
      </c>
      <c r="J63" s="148">
        <v>102</v>
      </c>
      <c r="K63" s="148">
        <v>105</v>
      </c>
      <c r="L63" s="148">
        <v>111</v>
      </c>
      <c r="M63" s="148">
        <v>114</v>
      </c>
      <c r="N63" s="148">
        <v>123</v>
      </c>
      <c r="O63" s="148">
        <v>117</v>
      </c>
      <c r="P63" s="148">
        <v>117</v>
      </c>
      <c r="Q63" s="148">
        <v>120</v>
      </c>
      <c r="R63" s="148">
        <v>117</v>
      </c>
      <c r="S63" s="148">
        <v>117</v>
      </c>
      <c r="T63" s="148">
        <v>114</v>
      </c>
      <c r="U63" s="148">
        <v>141</v>
      </c>
      <c r="V63" s="304" t="s">
        <v>942</v>
      </c>
      <c r="W63" s="305" t="s">
        <v>927</v>
      </c>
      <c r="X63" s="306" t="s">
        <v>927</v>
      </c>
    </row>
    <row r="64" spans="2:24">
      <c r="B64" s="146" t="s">
        <v>1175</v>
      </c>
      <c r="C64" s="16" t="s">
        <v>29</v>
      </c>
      <c r="D64" s="148">
        <v>42</v>
      </c>
      <c r="E64" s="148">
        <v>63</v>
      </c>
      <c r="F64" s="148">
        <v>54</v>
      </c>
      <c r="G64" s="148">
        <v>96</v>
      </c>
      <c r="H64" s="148">
        <v>126</v>
      </c>
      <c r="I64" s="148">
        <v>129</v>
      </c>
      <c r="J64" s="148">
        <v>111</v>
      </c>
      <c r="K64" s="148">
        <v>117</v>
      </c>
      <c r="L64" s="148">
        <v>138</v>
      </c>
      <c r="M64" s="148">
        <v>144</v>
      </c>
      <c r="N64" s="148">
        <v>135</v>
      </c>
      <c r="O64" s="148">
        <v>153</v>
      </c>
      <c r="P64" s="148">
        <v>138</v>
      </c>
      <c r="Q64" s="148">
        <v>153</v>
      </c>
      <c r="R64" s="148">
        <v>159</v>
      </c>
      <c r="S64" s="148">
        <v>162</v>
      </c>
      <c r="T64" s="304" t="s">
        <v>942</v>
      </c>
      <c r="U64" s="305" t="s">
        <v>927</v>
      </c>
      <c r="V64" s="305" t="s">
        <v>927</v>
      </c>
      <c r="W64" s="305" t="s">
        <v>927</v>
      </c>
      <c r="X64" s="306" t="s">
        <v>927</v>
      </c>
    </row>
    <row r="66" spans="2:24">
      <c r="B66" s="15" t="s">
        <v>951</v>
      </c>
      <c r="C66" s="15"/>
      <c r="D66" s="147"/>
      <c r="E66" s="147"/>
      <c r="F66" s="147"/>
      <c r="G66" s="147"/>
      <c r="H66" s="147"/>
      <c r="I66" s="147"/>
      <c r="J66" s="147"/>
      <c r="K66" s="147"/>
      <c r="L66" s="147"/>
      <c r="M66" s="147"/>
      <c r="N66" s="147"/>
      <c r="O66" s="147"/>
      <c r="P66" s="147"/>
      <c r="Q66" s="147"/>
      <c r="R66" s="147"/>
      <c r="S66" s="147"/>
      <c r="T66" s="147"/>
      <c r="U66" s="147"/>
      <c r="V66" s="147"/>
      <c r="W66" s="147"/>
      <c r="X66" s="147"/>
    </row>
    <row r="67" spans="2:24">
      <c r="B67" s="15" t="s">
        <v>952</v>
      </c>
      <c r="C67" s="15"/>
      <c r="D67" s="147"/>
      <c r="E67" s="147"/>
      <c r="F67" s="147"/>
      <c r="G67" s="147"/>
      <c r="H67" s="147"/>
      <c r="I67" s="147"/>
      <c r="J67" s="147"/>
      <c r="K67" s="147"/>
      <c r="L67" s="147"/>
      <c r="M67" s="147"/>
      <c r="N67" s="147"/>
      <c r="O67" s="147"/>
      <c r="P67" s="147"/>
      <c r="Q67" s="147"/>
      <c r="R67" s="147"/>
      <c r="S67" s="147"/>
      <c r="T67" s="147"/>
      <c r="U67" s="147"/>
      <c r="V67" s="147"/>
      <c r="W67" s="147"/>
      <c r="X67" s="147"/>
    </row>
    <row r="68" spans="2:24">
      <c r="B68" s="146" t="s">
        <v>1173</v>
      </c>
      <c r="C68" s="16" t="s">
        <v>29</v>
      </c>
      <c r="D68" s="147">
        <v>150</v>
      </c>
      <c r="E68" s="147">
        <v>165</v>
      </c>
      <c r="F68" s="147">
        <v>168</v>
      </c>
      <c r="G68" s="147">
        <v>228</v>
      </c>
      <c r="H68" s="147">
        <v>264</v>
      </c>
      <c r="I68" s="147">
        <v>282</v>
      </c>
      <c r="J68" s="147">
        <v>261</v>
      </c>
      <c r="K68" s="147">
        <v>249</v>
      </c>
      <c r="L68" s="147">
        <v>303</v>
      </c>
      <c r="M68" s="147">
        <v>324</v>
      </c>
      <c r="N68" s="147">
        <v>339</v>
      </c>
      <c r="O68" s="147">
        <v>306</v>
      </c>
      <c r="P68" s="147">
        <v>309</v>
      </c>
      <c r="Q68" s="147">
        <v>297</v>
      </c>
      <c r="R68" s="147">
        <v>309</v>
      </c>
      <c r="S68" s="147">
        <v>315</v>
      </c>
      <c r="T68" s="147">
        <v>330</v>
      </c>
      <c r="U68" s="147">
        <v>351</v>
      </c>
      <c r="V68" s="147">
        <v>327</v>
      </c>
      <c r="W68" s="147">
        <v>330</v>
      </c>
      <c r="X68" s="147">
        <v>318</v>
      </c>
    </row>
    <row r="69" spans="2:24">
      <c r="B69" s="146" t="s">
        <v>1174</v>
      </c>
      <c r="C69" s="16" t="s">
        <v>29</v>
      </c>
      <c r="D69" s="147">
        <v>93</v>
      </c>
      <c r="E69" s="147">
        <v>114</v>
      </c>
      <c r="F69" s="147">
        <v>111</v>
      </c>
      <c r="G69" s="147">
        <v>156</v>
      </c>
      <c r="H69" s="147">
        <v>189</v>
      </c>
      <c r="I69" s="147">
        <v>180</v>
      </c>
      <c r="J69" s="147">
        <v>192</v>
      </c>
      <c r="K69" s="147">
        <v>165</v>
      </c>
      <c r="L69" s="147">
        <v>231</v>
      </c>
      <c r="M69" s="147">
        <v>219</v>
      </c>
      <c r="N69" s="147">
        <v>246</v>
      </c>
      <c r="O69" s="147">
        <v>240</v>
      </c>
      <c r="P69" s="147">
        <v>222</v>
      </c>
      <c r="Q69" s="147">
        <v>219</v>
      </c>
      <c r="R69" s="147">
        <v>243</v>
      </c>
      <c r="S69" s="147">
        <v>240</v>
      </c>
      <c r="T69" s="147">
        <v>252</v>
      </c>
      <c r="U69" s="147">
        <v>264</v>
      </c>
      <c r="V69" s="304" t="s">
        <v>942</v>
      </c>
      <c r="W69" s="305" t="s">
        <v>927</v>
      </c>
      <c r="X69" s="306" t="s">
        <v>927</v>
      </c>
    </row>
    <row r="70" spans="2:24">
      <c r="B70" s="146" t="s">
        <v>1175</v>
      </c>
      <c r="C70" s="16" t="s">
        <v>29</v>
      </c>
      <c r="D70" s="147">
        <v>87</v>
      </c>
      <c r="E70" s="147">
        <v>117</v>
      </c>
      <c r="F70" s="147">
        <v>108</v>
      </c>
      <c r="G70" s="147">
        <v>159</v>
      </c>
      <c r="H70" s="147">
        <v>168</v>
      </c>
      <c r="I70" s="147">
        <v>165</v>
      </c>
      <c r="J70" s="147">
        <v>180</v>
      </c>
      <c r="K70" s="147">
        <v>162</v>
      </c>
      <c r="L70" s="147">
        <v>210</v>
      </c>
      <c r="M70" s="147">
        <v>216</v>
      </c>
      <c r="N70" s="147">
        <v>243</v>
      </c>
      <c r="O70" s="147">
        <v>234</v>
      </c>
      <c r="P70" s="147">
        <v>222</v>
      </c>
      <c r="Q70" s="147">
        <v>210</v>
      </c>
      <c r="R70" s="147">
        <v>228</v>
      </c>
      <c r="S70" s="147">
        <v>222</v>
      </c>
      <c r="T70" s="304" t="s">
        <v>942</v>
      </c>
      <c r="U70" s="305" t="s">
        <v>927</v>
      </c>
      <c r="V70" s="305" t="s">
        <v>927</v>
      </c>
      <c r="W70" s="305" t="s">
        <v>927</v>
      </c>
      <c r="X70" s="306" t="s">
        <v>927</v>
      </c>
    </row>
    <row r="71" spans="2:24">
      <c r="B71" s="15" t="s">
        <v>953</v>
      </c>
      <c r="C71" s="15"/>
      <c r="D71" s="147"/>
      <c r="E71" s="147"/>
      <c r="F71" s="147"/>
      <c r="G71" s="147"/>
      <c r="H71" s="147"/>
      <c r="I71" s="147"/>
      <c r="J71" s="147"/>
      <c r="K71" s="147"/>
      <c r="L71" s="147"/>
      <c r="M71" s="147"/>
      <c r="N71" s="147"/>
      <c r="O71" s="147"/>
      <c r="P71" s="147"/>
      <c r="Q71" s="147"/>
      <c r="R71" s="147"/>
      <c r="S71" s="147"/>
      <c r="T71" s="147"/>
      <c r="U71" s="147"/>
      <c r="V71" s="147"/>
      <c r="W71" s="147"/>
      <c r="X71" s="147"/>
    </row>
    <row r="72" spans="2:24">
      <c r="B72" s="146" t="s">
        <v>1173</v>
      </c>
      <c r="C72" s="16" t="s">
        <v>29</v>
      </c>
      <c r="D72" s="147">
        <v>12</v>
      </c>
      <c r="E72" s="147">
        <v>12</v>
      </c>
      <c r="F72" s="147">
        <v>12</v>
      </c>
      <c r="G72" s="147">
        <v>21</v>
      </c>
      <c r="H72" s="147">
        <v>24</v>
      </c>
      <c r="I72" s="147">
        <v>24</v>
      </c>
      <c r="J72" s="147">
        <v>27</v>
      </c>
      <c r="K72" s="147">
        <v>21</v>
      </c>
      <c r="L72" s="147">
        <v>24</v>
      </c>
      <c r="M72" s="147">
        <v>30</v>
      </c>
      <c r="N72" s="147">
        <v>36</v>
      </c>
      <c r="O72" s="147">
        <v>48</v>
      </c>
      <c r="P72" s="147">
        <v>51</v>
      </c>
      <c r="Q72" s="147">
        <v>57</v>
      </c>
      <c r="R72" s="147">
        <v>57</v>
      </c>
      <c r="S72" s="147">
        <v>45</v>
      </c>
      <c r="T72" s="147">
        <v>54</v>
      </c>
      <c r="U72" s="147">
        <v>60</v>
      </c>
      <c r="V72" s="147">
        <v>51</v>
      </c>
      <c r="W72" s="147">
        <v>42</v>
      </c>
      <c r="X72" s="147">
        <v>63</v>
      </c>
    </row>
    <row r="73" spans="2:24">
      <c r="B73" s="146" t="s">
        <v>1174</v>
      </c>
      <c r="C73" s="16" t="s">
        <v>29</v>
      </c>
      <c r="D73" s="147">
        <v>12</v>
      </c>
      <c r="E73" s="147">
        <v>15</v>
      </c>
      <c r="F73" s="147">
        <v>9</v>
      </c>
      <c r="G73" s="147">
        <v>21</v>
      </c>
      <c r="H73" s="147">
        <v>21</v>
      </c>
      <c r="I73" s="147">
        <v>21</v>
      </c>
      <c r="J73" s="147">
        <v>18</v>
      </c>
      <c r="K73" s="147">
        <v>24</v>
      </c>
      <c r="L73" s="147">
        <v>18</v>
      </c>
      <c r="M73" s="147">
        <v>21</v>
      </c>
      <c r="N73" s="147">
        <v>42</v>
      </c>
      <c r="O73" s="147">
        <v>39</v>
      </c>
      <c r="P73" s="147">
        <v>51</v>
      </c>
      <c r="Q73" s="147">
        <v>57</v>
      </c>
      <c r="R73" s="147">
        <v>51</v>
      </c>
      <c r="S73" s="147">
        <v>45</v>
      </c>
      <c r="T73" s="147">
        <v>45</v>
      </c>
      <c r="U73" s="147">
        <v>57</v>
      </c>
      <c r="V73" s="304" t="s">
        <v>942</v>
      </c>
      <c r="W73" s="305" t="s">
        <v>927</v>
      </c>
      <c r="X73" s="306" t="s">
        <v>927</v>
      </c>
    </row>
    <row r="74" spans="2:24">
      <c r="B74" s="146" t="s">
        <v>1175</v>
      </c>
      <c r="C74" s="16" t="s">
        <v>29</v>
      </c>
      <c r="D74" s="147">
        <v>9</v>
      </c>
      <c r="E74" s="147">
        <v>9</v>
      </c>
      <c r="F74" s="147">
        <v>12</v>
      </c>
      <c r="G74" s="147">
        <v>15</v>
      </c>
      <c r="H74" s="147">
        <v>24</v>
      </c>
      <c r="I74" s="147">
        <v>27</v>
      </c>
      <c r="J74" s="147">
        <v>27</v>
      </c>
      <c r="K74" s="147">
        <v>21</v>
      </c>
      <c r="L74" s="147">
        <v>21</v>
      </c>
      <c r="M74" s="147">
        <v>21</v>
      </c>
      <c r="N74" s="147">
        <v>42</v>
      </c>
      <c r="O74" s="147">
        <v>45</v>
      </c>
      <c r="P74" s="147">
        <v>45</v>
      </c>
      <c r="Q74" s="147">
        <v>57</v>
      </c>
      <c r="R74" s="147">
        <v>51</v>
      </c>
      <c r="S74" s="147">
        <v>42</v>
      </c>
      <c r="T74" s="304" t="s">
        <v>942</v>
      </c>
      <c r="U74" s="305" t="s">
        <v>927</v>
      </c>
      <c r="V74" s="305" t="s">
        <v>927</v>
      </c>
      <c r="W74" s="305" t="s">
        <v>927</v>
      </c>
      <c r="X74" s="306" t="s">
        <v>927</v>
      </c>
    </row>
    <row r="75" spans="2:24">
      <c r="B75" s="15" t="s">
        <v>954</v>
      </c>
      <c r="C75" s="15"/>
      <c r="D75" s="147"/>
      <c r="E75" s="147"/>
      <c r="F75" s="147"/>
      <c r="G75" s="147"/>
      <c r="H75" s="147"/>
      <c r="I75" s="147"/>
      <c r="J75" s="147"/>
      <c r="K75" s="147"/>
      <c r="L75" s="147"/>
      <c r="M75" s="147"/>
      <c r="N75" s="147"/>
      <c r="O75" s="147"/>
      <c r="P75" s="147"/>
      <c r="Q75" s="147"/>
      <c r="R75" s="147"/>
      <c r="S75" s="147"/>
      <c r="T75" s="147"/>
      <c r="U75" s="147"/>
      <c r="V75" s="147"/>
      <c r="W75" s="147"/>
      <c r="X75" s="147"/>
    </row>
    <row r="76" spans="2:24">
      <c r="B76" s="146" t="s">
        <v>1173</v>
      </c>
      <c r="C76" s="16" t="s">
        <v>29</v>
      </c>
      <c r="D76" s="147">
        <v>9</v>
      </c>
      <c r="E76" s="147">
        <v>6</v>
      </c>
      <c r="F76" s="147" t="s">
        <v>32</v>
      </c>
      <c r="G76" s="147">
        <v>9</v>
      </c>
      <c r="H76" s="147">
        <v>12</v>
      </c>
      <c r="I76" s="147">
        <v>6</v>
      </c>
      <c r="J76" s="147">
        <v>6</v>
      </c>
      <c r="K76" s="147">
        <v>12</v>
      </c>
      <c r="L76" s="147">
        <v>9</v>
      </c>
      <c r="M76" s="147">
        <v>6</v>
      </c>
      <c r="N76" s="147">
        <v>6</v>
      </c>
      <c r="O76" s="147">
        <v>9</v>
      </c>
      <c r="P76" s="147">
        <v>6</v>
      </c>
      <c r="Q76" s="147">
        <v>12</v>
      </c>
      <c r="R76" s="147">
        <v>12</v>
      </c>
      <c r="S76" s="147">
        <v>18</v>
      </c>
      <c r="T76" s="147">
        <v>9</v>
      </c>
      <c r="U76" s="147">
        <v>12</v>
      </c>
      <c r="V76" s="147">
        <v>9</v>
      </c>
      <c r="W76" s="147">
        <v>12</v>
      </c>
      <c r="X76" s="147">
        <v>12</v>
      </c>
    </row>
    <row r="77" spans="2:24">
      <c r="B77" s="146" t="s">
        <v>1174</v>
      </c>
      <c r="C77" s="16" t="s">
        <v>29</v>
      </c>
      <c r="D77" s="147" t="s">
        <v>32</v>
      </c>
      <c r="E77" s="147" t="s">
        <v>32</v>
      </c>
      <c r="F77" s="147" t="s">
        <v>32</v>
      </c>
      <c r="G77" s="147">
        <v>9</v>
      </c>
      <c r="H77" s="147">
        <v>15</v>
      </c>
      <c r="I77" s="147">
        <v>12</v>
      </c>
      <c r="J77" s="147">
        <v>6</v>
      </c>
      <c r="K77" s="147" t="s">
        <v>32</v>
      </c>
      <c r="L77" s="147">
        <v>15</v>
      </c>
      <c r="M77" s="147">
        <v>15</v>
      </c>
      <c r="N77" s="147">
        <v>6</v>
      </c>
      <c r="O77" s="147">
        <v>6</v>
      </c>
      <c r="P77" s="147" t="s">
        <v>32</v>
      </c>
      <c r="Q77" s="147">
        <v>18</v>
      </c>
      <c r="R77" s="147">
        <v>15</v>
      </c>
      <c r="S77" s="147">
        <v>9</v>
      </c>
      <c r="T77" s="147">
        <v>12</v>
      </c>
      <c r="U77" s="147">
        <v>15</v>
      </c>
      <c r="V77" s="304" t="s">
        <v>942</v>
      </c>
      <c r="W77" s="305" t="s">
        <v>927</v>
      </c>
      <c r="X77" s="306" t="s">
        <v>927</v>
      </c>
    </row>
    <row r="78" spans="2:24">
      <c r="B78" s="146" t="s">
        <v>1175</v>
      </c>
      <c r="C78" s="16" t="s">
        <v>29</v>
      </c>
      <c r="D78" s="147">
        <v>9</v>
      </c>
      <c r="E78" s="147">
        <v>6</v>
      </c>
      <c r="F78" s="147" t="s">
        <v>32</v>
      </c>
      <c r="G78" s="147">
        <v>12</v>
      </c>
      <c r="H78" s="147">
        <v>12</v>
      </c>
      <c r="I78" s="147">
        <v>9</v>
      </c>
      <c r="J78" s="147">
        <v>6</v>
      </c>
      <c r="K78" s="147">
        <v>6</v>
      </c>
      <c r="L78" s="147">
        <v>12</v>
      </c>
      <c r="M78" s="147">
        <v>9</v>
      </c>
      <c r="N78" s="147">
        <v>6</v>
      </c>
      <c r="O78" s="147">
        <v>12</v>
      </c>
      <c r="P78" s="147" t="s">
        <v>32</v>
      </c>
      <c r="Q78" s="147">
        <v>15</v>
      </c>
      <c r="R78" s="147">
        <v>18</v>
      </c>
      <c r="S78" s="147">
        <v>12</v>
      </c>
      <c r="T78" s="304" t="s">
        <v>942</v>
      </c>
      <c r="U78" s="305" t="s">
        <v>927</v>
      </c>
      <c r="V78" s="305" t="s">
        <v>927</v>
      </c>
      <c r="W78" s="305" t="s">
        <v>927</v>
      </c>
      <c r="X78" s="306" t="s">
        <v>927</v>
      </c>
    </row>
    <row r="79" spans="2:24">
      <c r="B79" s="15" t="s">
        <v>956</v>
      </c>
      <c r="C79" s="15"/>
      <c r="D79" s="147"/>
      <c r="E79" s="147"/>
      <c r="F79" s="147"/>
      <c r="G79" s="147"/>
      <c r="H79" s="147"/>
      <c r="I79" s="147"/>
      <c r="J79" s="147"/>
      <c r="K79" s="147"/>
      <c r="L79" s="147"/>
      <c r="M79" s="147"/>
      <c r="N79" s="147"/>
      <c r="O79" s="147"/>
      <c r="P79" s="147"/>
      <c r="Q79" s="147"/>
      <c r="R79" s="147"/>
      <c r="S79" s="147"/>
      <c r="T79" s="147"/>
      <c r="U79" s="147"/>
      <c r="V79" s="147"/>
      <c r="W79" s="147"/>
      <c r="X79" s="147"/>
    </row>
    <row r="80" spans="2:24">
      <c r="B80" s="146" t="s">
        <v>1173</v>
      </c>
      <c r="C80" s="16" t="s">
        <v>29</v>
      </c>
      <c r="D80" s="147">
        <v>33</v>
      </c>
      <c r="E80" s="147">
        <v>42</v>
      </c>
      <c r="F80" s="147">
        <v>36</v>
      </c>
      <c r="G80" s="147">
        <v>51</v>
      </c>
      <c r="H80" s="147">
        <v>54</v>
      </c>
      <c r="I80" s="147">
        <v>69</v>
      </c>
      <c r="J80" s="147">
        <v>54</v>
      </c>
      <c r="K80" s="147">
        <v>81</v>
      </c>
      <c r="L80" s="147">
        <v>78</v>
      </c>
      <c r="M80" s="147">
        <v>87</v>
      </c>
      <c r="N80" s="147">
        <v>87</v>
      </c>
      <c r="O80" s="147">
        <v>84</v>
      </c>
      <c r="P80" s="147">
        <v>75</v>
      </c>
      <c r="Q80" s="147">
        <v>84</v>
      </c>
      <c r="R80" s="147">
        <v>99</v>
      </c>
      <c r="S80" s="147">
        <v>69</v>
      </c>
      <c r="T80" s="147">
        <v>54</v>
      </c>
      <c r="U80" s="147">
        <v>75</v>
      </c>
      <c r="V80" s="147">
        <v>66</v>
      </c>
      <c r="W80" s="147">
        <v>66</v>
      </c>
      <c r="X80" s="147">
        <v>60</v>
      </c>
    </row>
    <row r="81" spans="2:24">
      <c r="B81" s="146" t="s">
        <v>1174</v>
      </c>
      <c r="C81" s="16" t="s">
        <v>29</v>
      </c>
      <c r="D81" s="147">
        <v>42</v>
      </c>
      <c r="E81" s="147">
        <v>45</v>
      </c>
      <c r="F81" s="147">
        <v>39</v>
      </c>
      <c r="G81" s="147">
        <v>45</v>
      </c>
      <c r="H81" s="147">
        <v>63</v>
      </c>
      <c r="I81" s="147">
        <v>63</v>
      </c>
      <c r="J81" s="147">
        <v>54</v>
      </c>
      <c r="K81" s="147">
        <v>75</v>
      </c>
      <c r="L81" s="147">
        <v>81</v>
      </c>
      <c r="M81" s="147">
        <v>84</v>
      </c>
      <c r="N81" s="147">
        <v>54</v>
      </c>
      <c r="O81" s="147">
        <v>78</v>
      </c>
      <c r="P81" s="147">
        <v>78</v>
      </c>
      <c r="Q81" s="147">
        <v>69</v>
      </c>
      <c r="R81" s="147">
        <v>93</v>
      </c>
      <c r="S81" s="147">
        <v>60</v>
      </c>
      <c r="T81" s="147">
        <v>66</v>
      </c>
      <c r="U81" s="147">
        <v>72</v>
      </c>
      <c r="V81" s="304" t="s">
        <v>942</v>
      </c>
      <c r="W81" s="305" t="s">
        <v>927</v>
      </c>
      <c r="X81" s="306" t="s">
        <v>927</v>
      </c>
    </row>
    <row r="82" spans="2:24">
      <c r="B82" s="146" t="s">
        <v>1175</v>
      </c>
      <c r="C82" s="16" t="s">
        <v>29</v>
      </c>
      <c r="D82" s="147">
        <v>45</v>
      </c>
      <c r="E82" s="147">
        <v>42</v>
      </c>
      <c r="F82" s="147">
        <v>48</v>
      </c>
      <c r="G82" s="147">
        <v>51</v>
      </c>
      <c r="H82" s="147">
        <v>48</v>
      </c>
      <c r="I82" s="147">
        <v>63</v>
      </c>
      <c r="J82" s="147">
        <v>54</v>
      </c>
      <c r="K82" s="147">
        <v>66</v>
      </c>
      <c r="L82" s="147">
        <v>69</v>
      </c>
      <c r="M82" s="147">
        <v>78</v>
      </c>
      <c r="N82" s="147">
        <v>51</v>
      </c>
      <c r="O82" s="147">
        <v>63</v>
      </c>
      <c r="P82" s="147">
        <v>72</v>
      </c>
      <c r="Q82" s="147">
        <v>69</v>
      </c>
      <c r="R82" s="147">
        <v>99</v>
      </c>
      <c r="S82" s="147">
        <v>54</v>
      </c>
      <c r="T82" s="304" t="s">
        <v>942</v>
      </c>
      <c r="U82" s="305" t="s">
        <v>927</v>
      </c>
      <c r="V82" s="305" t="s">
        <v>927</v>
      </c>
      <c r="W82" s="305" t="s">
        <v>927</v>
      </c>
      <c r="X82" s="306" t="s">
        <v>927</v>
      </c>
    </row>
    <row r="83" spans="2:24">
      <c r="B83" s="15" t="s">
        <v>957</v>
      </c>
      <c r="C83" s="15"/>
      <c r="D83" s="147"/>
      <c r="E83" s="147"/>
      <c r="F83" s="147"/>
      <c r="G83" s="147"/>
      <c r="H83" s="147"/>
      <c r="I83" s="147"/>
      <c r="J83" s="147"/>
      <c r="K83" s="147"/>
      <c r="L83" s="147"/>
      <c r="M83" s="147"/>
      <c r="N83" s="147"/>
      <c r="O83" s="147"/>
      <c r="P83" s="147"/>
      <c r="Q83" s="147"/>
      <c r="R83" s="147"/>
      <c r="S83" s="147"/>
      <c r="T83" s="147"/>
      <c r="U83" s="147"/>
      <c r="V83" s="147"/>
      <c r="W83" s="147"/>
      <c r="X83" s="147"/>
    </row>
    <row r="84" spans="2:24">
      <c r="B84" s="146" t="s">
        <v>1173</v>
      </c>
      <c r="C84" s="16" t="s">
        <v>29</v>
      </c>
      <c r="D84" s="147">
        <v>9</v>
      </c>
      <c r="E84" s="147">
        <v>12</v>
      </c>
      <c r="F84" s="147">
        <v>12</v>
      </c>
      <c r="G84" s="147">
        <v>48</v>
      </c>
      <c r="H84" s="147">
        <v>15</v>
      </c>
      <c r="I84" s="147">
        <v>21</v>
      </c>
      <c r="J84" s="147">
        <v>27</v>
      </c>
      <c r="K84" s="147">
        <v>18</v>
      </c>
      <c r="L84" s="147">
        <v>18</v>
      </c>
      <c r="M84" s="147">
        <v>30</v>
      </c>
      <c r="N84" s="147">
        <v>27</v>
      </c>
      <c r="O84" s="147">
        <v>15</v>
      </c>
      <c r="P84" s="147">
        <v>21</v>
      </c>
      <c r="Q84" s="147">
        <v>27</v>
      </c>
      <c r="R84" s="147">
        <v>27</v>
      </c>
      <c r="S84" s="147">
        <v>39</v>
      </c>
      <c r="T84" s="147">
        <v>24</v>
      </c>
      <c r="U84" s="147">
        <v>39</v>
      </c>
      <c r="V84" s="147">
        <v>27</v>
      </c>
      <c r="W84" s="147">
        <v>36</v>
      </c>
      <c r="X84" s="147">
        <v>42</v>
      </c>
    </row>
    <row r="85" spans="2:24">
      <c r="B85" s="146" t="s">
        <v>1174</v>
      </c>
      <c r="C85" s="16" t="s">
        <v>29</v>
      </c>
      <c r="D85" s="147">
        <v>12</v>
      </c>
      <c r="E85" s="147">
        <v>9</v>
      </c>
      <c r="F85" s="147">
        <v>12</v>
      </c>
      <c r="G85" s="147">
        <v>45</v>
      </c>
      <c r="H85" s="147">
        <v>21</v>
      </c>
      <c r="I85" s="147">
        <v>27</v>
      </c>
      <c r="J85" s="147">
        <v>45</v>
      </c>
      <c r="K85" s="147">
        <v>21</v>
      </c>
      <c r="L85" s="147">
        <v>18</v>
      </c>
      <c r="M85" s="147">
        <v>24</v>
      </c>
      <c r="N85" s="147">
        <v>36</v>
      </c>
      <c r="O85" s="147">
        <v>18</v>
      </c>
      <c r="P85" s="147">
        <v>27</v>
      </c>
      <c r="Q85" s="147">
        <v>33</v>
      </c>
      <c r="R85" s="147">
        <v>27</v>
      </c>
      <c r="S85" s="147">
        <v>45</v>
      </c>
      <c r="T85" s="147">
        <v>24</v>
      </c>
      <c r="U85" s="147">
        <v>42</v>
      </c>
      <c r="V85" s="304" t="s">
        <v>942</v>
      </c>
      <c r="W85" s="305" t="s">
        <v>927</v>
      </c>
      <c r="X85" s="306" t="s">
        <v>927</v>
      </c>
    </row>
    <row r="86" spans="2:24">
      <c r="B86" s="146" t="s">
        <v>1175</v>
      </c>
      <c r="C86" s="16" t="s">
        <v>29</v>
      </c>
      <c r="D86" s="147">
        <v>12</v>
      </c>
      <c r="E86" s="147">
        <v>15</v>
      </c>
      <c r="F86" s="147">
        <v>18</v>
      </c>
      <c r="G86" s="147">
        <v>39</v>
      </c>
      <c r="H86" s="147">
        <v>27</v>
      </c>
      <c r="I86" s="147">
        <v>33</v>
      </c>
      <c r="J86" s="147">
        <v>33</v>
      </c>
      <c r="K86" s="147">
        <v>15</v>
      </c>
      <c r="L86" s="147">
        <v>21</v>
      </c>
      <c r="M86" s="147">
        <v>27</v>
      </c>
      <c r="N86" s="147">
        <v>30</v>
      </c>
      <c r="O86" s="147">
        <v>24</v>
      </c>
      <c r="P86" s="147">
        <v>27</v>
      </c>
      <c r="Q86" s="147">
        <v>42</v>
      </c>
      <c r="R86" s="147">
        <v>39</v>
      </c>
      <c r="S86" s="147">
        <v>42</v>
      </c>
      <c r="T86" s="304" t="s">
        <v>942</v>
      </c>
      <c r="U86" s="305" t="s">
        <v>927</v>
      </c>
      <c r="V86" s="305" t="s">
        <v>927</v>
      </c>
      <c r="W86" s="305" t="s">
        <v>927</v>
      </c>
      <c r="X86" s="306" t="s">
        <v>927</v>
      </c>
    </row>
    <row r="87" spans="2:24">
      <c r="B87" s="15" t="s">
        <v>955</v>
      </c>
      <c r="C87" s="15"/>
      <c r="D87" s="147"/>
      <c r="E87" s="147"/>
      <c r="F87" s="147"/>
      <c r="G87" s="147"/>
      <c r="H87" s="147"/>
      <c r="I87" s="147"/>
      <c r="J87" s="147"/>
      <c r="K87" s="147"/>
      <c r="L87" s="147"/>
      <c r="M87" s="147"/>
      <c r="N87" s="147"/>
      <c r="O87" s="147"/>
      <c r="P87" s="147"/>
      <c r="Q87" s="147"/>
      <c r="R87" s="147"/>
      <c r="S87" s="147"/>
      <c r="T87" s="147"/>
      <c r="U87" s="147"/>
      <c r="V87" s="147"/>
      <c r="W87" s="147"/>
      <c r="X87" s="147"/>
    </row>
    <row r="88" spans="2:24">
      <c r="B88" s="146" t="s">
        <v>1173</v>
      </c>
      <c r="C88" s="16" t="s">
        <v>29</v>
      </c>
      <c r="D88" s="147">
        <v>24</v>
      </c>
      <c r="E88" s="147">
        <v>21</v>
      </c>
      <c r="F88" s="147">
        <v>24</v>
      </c>
      <c r="G88" s="147">
        <v>27</v>
      </c>
      <c r="H88" s="147">
        <v>42</v>
      </c>
      <c r="I88" s="147">
        <v>30</v>
      </c>
      <c r="J88" s="147">
        <v>36</v>
      </c>
      <c r="K88" s="147">
        <v>48</v>
      </c>
      <c r="L88" s="147">
        <v>45</v>
      </c>
      <c r="M88" s="147">
        <v>33</v>
      </c>
      <c r="N88" s="147">
        <v>51</v>
      </c>
      <c r="O88" s="147">
        <v>48</v>
      </c>
      <c r="P88" s="147">
        <v>45</v>
      </c>
      <c r="Q88" s="147">
        <v>45</v>
      </c>
      <c r="R88" s="147">
        <v>60</v>
      </c>
      <c r="S88" s="147">
        <v>51</v>
      </c>
      <c r="T88" s="147">
        <v>57</v>
      </c>
      <c r="U88" s="147">
        <v>51</v>
      </c>
      <c r="V88" s="147">
        <v>66</v>
      </c>
      <c r="W88" s="147">
        <v>48</v>
      </c>
      <c r="X88" s="147">
        <v>48</v>
      </c>
    </row>
    <row r="89" spans="2:24">
      <c r="B89" s="146" t="s">
        <v>1174</v>
      </c>
      <c r="C89" s="16" t="s">
        <v>29</v>
      </c>
      <c r="D89" s="147">
        <v>12</v>
      </c>
      <c r="E89" s="147">
        <v>21</v>
      </c>
      <c r="F89" s="147">
        <v>27</v>
      </c>
      <c r="G89" s="147">
        <v>27</v>
      </c>
      <c r="H89" s="147">
        <v>30</v>
      </c>
      <c r="I89" s="147">
        <v>33</v>
      </c>
      <c r="J89" s="147">
        <v>30</v>
      </c>
      <c r="K89" s="147">
        <v>36</v>
      </c>
      <c r="L89" s="147">
        <v>33</v>
      </c>
      <c r="M89" s="147">
        <v>42</v>
      </c>
      <c r="N89" s="147">
        <v>54</v>
      </c>
      <c r="O89" s="147">
        <v>30</v>
      </c>
      <c r="P89" s="147">
        <v>51</v>
      </c>
      <c r="Q89" s="147">
        <v>57</v>
      </c>
      <c r="R89" s="147">
        <v>51</v>
      </c>
      <c r="S89" s="147">
        <v>48</v>
      </c>
      <c r="T89" s="147">
        <v>42</v>
      </c>
      <c r="U89" s="147">
        <v>54</v>
      </c>
      <c r="V89" s="304" t="s">
        <v>942</v>
      </c>
      <c r="W89" s="305" t="s">
        <v>927</v>
      </c>
      <c r="X89" s="306" t="s">
        <v>927</v>
      </c>
    </row>
    <row r="90" spans="2:24">
      <c r="B90" s="146" t="s">
        <v>1175</v>
      </c>
      <c r="C90" s="16" t="s">
        <v>29</v>
      </c>
      <c r="D90" s="147">
        <v>18</v>
      </c>
      <c r="E90" s="147">
        <v>18</v>
      </c>
      <c r="F90" s="147">
        <v>24</v>
      </c>
      <c r="G90" s="147">
        <v>27</v>
      </c>
      <c r="H90" s="147">
        <v>30</v>
      </c>
      <c r="I90" s="147">
        <v>33</v>
      </c>
      <c r="J90" s="147">
        <v>33</v>
      </c>
      <c r="K90" s="147">
        <v>48</v>
      </c>
      <c r="L90" s="147">
        <v>42</v>
      </c>
      <c r="M90" s="147">
        <v>42</v>
      </c>
      <c r="N90" s="147">
        <v>60</v>
      </c>
      <c r="O90" s="147">
        <v>30</v>
      </c>
      <c r="P90" s="147">
        <v>45</v>
      </c>
      <c r="Q90" s="147">
        <v>60</v>
      </c>
      <c r="R90" s="147">
        <v>39</v>
      </c>
      <c r="S90" s="147">
        <v>48</v>
      </c>
      <c r="T90" s="304" t="s">
        <v>942</v>
      </c>
      <c r="U90" s="305" t="s">
        <v>927</v>
      </c>
      <c r="V90" s="305" t="s">
        <v>927</v>
      </c>
      <c r="W90" s="305" t="s">
        <v>927</v>
      </c>
      <c r="X90" s="306" t="s">
        <v>927</v>
      </c>
    </row>
    <row r="92" spans="2:24">
      <c r="B92" s="15" t="s">
        <v>958</v>
      </c>
      <c r="C92" s="15"/>
      <c r="D92" s="147"/>
      <c r="E92" s="147"/>
      <c r="F92" s="147"/>
      <c r="G92" s="147"/>
      <c r="H92" s="147"/>
      <c r="I92" s="147"/>
      <c r="J92" s="147"/>
      <c r="K92" s="147"/>
      <c r="L92" s="147"/>
      <c r="M92" s="147"/>
      <c r="N92" s="147"/>
      <c r="O92" s="147"/>
      <c r="P92" s="147"/>
      <c r="Q92" s="147"/>
      <c r="R92" s="147"/>
      <c r="S92" s="147"/>
      <c r="T92" s="147"/>
      <c r="U92" s="147"/>
      <c r="V92" s="147"/>
      <c r="W92" s="147"/>
      <c r="X92" s="147"/>
    </row>
    <row r="93" spans="2:24">
      <c r="B93" s="15" t="s">
        <v>959</v>
      </c>
      <c r="C93" s="15"/>
      <c r="D93" s="147"/>
      <c r="E93" s="147"/>
      <c r="F93" s="147"/>
      <c r="G93" s="147"/>
      <c r="H93" s="147"/>
      <c r="I93" s="147"/>
      <c r="J93" s="147"/>
      <c r="K93" s="147"/>
      <c r="L93" s="147"/>
      <c r="M93" s="147"/>
      <c r="N93" s="147"/>
      <c r="O93" s="147"/>
      <c r="P93" s="147"/>
      <c r="Q93" s="147"/>
      <c r="R93" s="147"/>
      <c r="S93" s="147"/>
      <c r="T93" s="147"/>
      <c r="U93" s="147"/>
      <c r="V93" s="147"/>
      <c r="W93" s="147"/>
      <c r="X93" s="147"/>
    </row>
    <row r="94" spans="2:24">
      <c r="B94" s="146" t="s">
        <v>1173</v>
      </c>
      <c r="C94" s="16" t="s">
        <v>29</v>
      </c>
      <c r="D94" s="147">
        <v>30</v>
      </c>
      <c r="E94" s="147">
        <v>24</v>
      </c>
      <c r="F94" s="147">
        <v>30</v>
      </c>
      <c r="G94" s="147">
        <v>39</v>
      </c>
      <c r="H94" s="147">
        <v>69</v>
      </c>
      <c r="I94" s="147">
        <v>60</v>
      </c>
      <c r="J94" s="147">
        <v>48</v>
      </c>
      <c r="K94" s="147">
        <v>84</v>
      </c>
      <c r="L94" s="147">
        <v>69</v>
      </c>
      <c r="M94" s="147">
        <v>69</v>
      </c>
      <c r="N94" s="147">
        <v>60</v>
      </c>
      <c r="O94" s="147">
        <v>69</v>
      </c>
      <c r="P94" s="147">
        <v>69</v>
      </c>
      <c r="Q94" s="147">
        <v>87</v>
      </c>
      <c r="R94" s="147">
        <v>99</v>
      </c>
      <c r="S94" s="147">
        <v>99</v>
      </c>
      <c r="T94" s="147">
        <v>81</v>
      </c>
      <c r="U94" s="147">
        <v>102</v>
      </c>
      <c r="V94" s="147">
        <v>99</v>
      </c>
      <c r="W94" s="147">
        <v>96</v>
      </c>
      <c r="X94" s="147">
        <v>93</v>
      </c>
    </row>
    <row r="95" spans="2:24">
      <c r="B95" s="146" t="s">
        <v>1174</v>
      </c>
      <c r="C95" s="16" t="s">
        <v>29</v>
      </c>
      <c r="D95" s="147">
        <v>33</v>
      </c>
      <c r="E95" s="147">
        <v>30</v>
      </c>
      <c r="F95" s="147">
        <v>36</v>
      </c>
      <c r="G95" s="147">
        <v>54</v>
      </c>
      <c r="H95" s="147">
        <v>66</v>
      </c>
      <c r="I95" s="147">
        <v>72</v>
      </c>
      <c r="J95" s="147">
        <v>42</v>
      </c>
      <c r="K95" s="147">
        <v>60</v>
      </c>
      <c r="L95" s="147">
        <v>69</v>
      </c>
      <c r="M95" s="147">
        <v>75</v>
      </c>
      <c r="N95" s="147">
        <v>60</v>
      </c>
      <c r="O95" s="147">
        <v>66</v>
      </c>
      <c r="P95" s="147">
        <v>75</v>
      </c>
      <c r="Q95" s="147">
        <v>96</v>
      </c>
      <c r="R95" s="147">
        <v>117</v>
      </c>
      <c r="S95" s="147">
        <v>87</v>
      </c>
      <c r="T95" s="147">
        <v>102</v>
      </c>
      <c r="U95" s="147">
        <v>105</v>
      </c>
      <c r="V95" s="304" t="s">
        <v>942</v>
      </c>
      <c r="W95" s="305" t="s">
        <v>927</v>
      </c>
      <c r="X95" s="306" t="s">
        <v>927</v>
      </c>
    </row>
    <row r="96" spans="2:24">
      <c r="B96" s="146" t="s">
        <v>1175</v>
      </c>
      <c r="C96" s="16" t="s">
        <v>29</v>
      </c>
      <c r="D96" s="147">
        <v>39</v>
      </c>
      <c r="E96" s="147">
        <v>33</v>
      </c>
      <c r="F96" s="147">
        <v>42</v>
      </c>
      <c r="G96" s="147">
        <v>60</v>
      </c>
      <c r="H96" s="147">
        <v>60</v>
      </c>
      <c r="I96" s="147">
        <v>63</v>
      </c>
      <c r="J96" s="147">
        <v>48</v>
      </c>
      <c r="K96" s="147">
        <v>63</v>
      </c>
      <c r="L96" s="147">
        <v>63</v>
      </c>
      <c r="M96" s="147">
        <v>78</v>
      </c>
      <c r="N96" s="147">
        <v>75</v>
      </c>
      <c r="O96" s="147">
        <v>60</v>
      </c>
      <c r="P96" s="147">
        <v>78</v>
      </c>
      <c r="Q96" s="147">
        <v>102</v>
      </c>
      <c r="R96" s="147">
        <v>111</v>
      </c>
      <c r="S96" s="147">
        <v>84</v>
      </c>
      <c r="T96" s="304" t="s">
        <v>942</v>
      </c>
      <c r="U96" s="305" t="s">
        <v>927</v>
      </c>
      <c r="V96" s="305" t="s">
        <v>927</v>
      </c>
      <c r="W96" s="305" t="s">
        <v>927</v>
      </c>
      <c r="X96" s="306" t="s">
        <v>927</v>
      </c>
    </row>
    <row r="97" spans="2:24">
      <c r="B97" s="15" t="s">
        <v>961</v>
      </c>
      <c r="C97" s="15"/>
      <c r="D97" s="147"/>
      <c r="E97" s="147"/>
      <c r="F97" s="147"/>
      <c r="G97" s="147"/>
      <c r="H97" s="147"/>
      <c r="I97" s="147"/>
      <c r="J97" s="147"/>
      <c r="K97" s="147"/>
      <c r="L97" s="147"/>
      <c r="M97" s="147"/>
      <c r="N97" s="147"/>
      <c r="O97" s="147"/>
      <c r="P97" s="147"/>
      <c r="Q97" s="147"/>
      <c r="R97" s="147"/>
      <c r="S97" s="147"/>
      <c r="T97" s="147"/>
      <c r="U97" s="147"/>
      <c r="V97" s="147"/>
      <c r="W97" s="147"/>
      <c r="X97" s="147"/>
    </row>
    <row r="98" spans="2:24">
      <c r="B98" s="146" t="s">
        <v>1173</v>
      </c>
      <c r="C98" s="16" t="s">
        <v>29</v>
      </c>
      <c r="D98" s="147">
        <v>198</v>
      </c>
      <c r="E98" s="147">
        <v>219</v>
      </c>
      <c r="F98" s="147">
        <v>216</v>
      </c>
      <c r="G98" s="147">
        <v>327</v>
      </c>
      <c r="H98" s="147">
        <v>324</v>
      </c>
      <c r="I98" s="147">
        <v>360</v>
      </c>
      <c r="J98" s="147">
        <v>351</v>
      </c>
      <c r="K98" s="147">
        <v>327</v>
      </c>
      <c r="L98" s="147">
        <v>384</v>
      </c>
      <c r="M98" s="147">
        <v>420</v>
      </c>
      <c r="N98" s="147">
        <v>459</v>
      </c>
      <c r="O98" s="147">
        <v>411</v>
      </c>
      <c r="P98" s="147">
        <v>420</v>
      </c>
      <c r="Q98" s="147">
        <v>396</v>
      </c>
      <c r="R98" s="147">
        <v>429</v>
      </c>
      <c r="S98" s="147">
        <v>420</v>
      </c>
      <c r="T98" s="147">
        <v>414</v>
      </c>
      <c r="U98" s="147">
        <v>459</v>
      </c>
      <c r="V98" s="147">
        <v>414</v>
      </c>
      <c r="W98" s="147">
        <v>414</v>
      </c>
      <c r="X98" s="147">
        <v>423</v>
      </c>
    </row>
    <row r="99" spans="2:24">
      <c r="B99" s="146" t="s">
        <v>1174</v>
      </c>
      <c r="C99" s="16" t="s">
        <v>29</v>
      </c>
      <c r="D99" s="147">
        <v>138</v>
      </c>
      <c r="E99" s="147">
        <v>168</v>
      </c>
      <c r="F99" s="147">
        <v>156</v>
      </c>
      <c r="G99" s="147">
        <v>234</v>
      </c>
      <c r="H99" s="147">
        <v>249</v>
      </c>
      <c r="I99" s="147">
        <v>258</v>
      </c>
      <c r="J99" s="147">
        <v>288</v>
      </c>
      <c r="K99" s="147">
        <v>243</v>
      </c>
      <c r="L99" s="147">
        <v>306</v>
      </c>
      <c r="M99" s="147">
        <v>303</v>
      </c>
      <c r="N99" s="147">
        <v>330</v>
      </c>
      <c r="O99" s="147">
        <v>330</v>
      </c>
      <c r="P99" s="147">
        <v>336</v>
      </c>
      <c r="Q99" s="147">
        <v>327</v>
      </c>
      <c r="R99" s="147">
        <v>342</v>
      </c>
      <c r="S99" s="147">
        <v>342</v>
      </c>
      <c r="T99" s="147">
        <v>315</v>
      </c>
      <c r="U99" s="147">
        <v>363</v>
      </c>
      <c r="V99" s="304" t="s">
        <v>942</v>
      </c>
      <c r="W99" s="305" t="s">
        <v>927</v>
      </c>
      <c r="X99" s="306" t="s">
        <v>927</v>
      </c>
    </row>
    <row r="100" spans="2:24">
      <c r="B100" s="146" t="s">
        <v>1175</v>
      </c>
      <c r="C100" s="16" t="s">
        <v>29</v>
      </c>
      <c r="D100" s="147">
        <v>132</v>
      </c>
      <c r="E100" s="147">
        <v>168</v>
      </c>
      <c r="F100" s="147">
        <v>156</v>
      </c>
      <c r="G100" s="147">
        <v>228</v>
      </c>
      <c r="H100" s="147">
        <v>234</v>
      </c>
      <c r="I100" s="147">
        <v>252</v>
      </c>
      <c r="J100" s="147">
        <v>267</v>
      </c>
      <c r="K100" s="147">
        <v>240</v>
      </c>
      <c r="L100" s="147">
        <v>282</v>
      </c>
      <c r="M100" s="147">
        <v>297</v>
      </c>
      <c r="N100" s="147">
        <v>321</v>
      </c>
      <c r="O100" s="147">
        <v>318</v>
      </c>
      <c r="P100" s="147">
        <v>315</v>
      </c>
      <c r="Q100" s="147">
        <v>315</v>
      </c>
      <c r="R100" s="147">
        <v>330</v>
      </c>
      <c r="S100" s="147">
        <v>312</v>
      </c>
      <c r="T100" s="304" t="s">
        <v>942</v>
      </c>
      <c r="U100" s="305" t="s">
        <v>927</v>
      </c>
      <c r="V100" s="305" t="s">
        <v>927</v>
      </c>
      <c r="W100" s="305" t="s">
        <v>927</v>
      </c>
      <c r="X100" s="306" t="s">
        <v>927</v>
      </c>
    </row>
    <row r="101" spans="2:24">
      <c r="B101" s="15" t="s">
        <v>962</v>
      </c>
      <c r="C101" s="15"/>
      <c r="D101" s="147"/>
      <c r="E101" s="147"/>
      <c r="F101" s="147"/>
      <c r="G101" s="147"/>
      <c r="H101" s="147"/>
      <c r="I101" s="147"/>
      <c r="J101" s="147"/>
      <c r="K101" s="147"/>
      <c r="L101" s="147"/>
      <c r="M101" s="147"/>
      <c r="N101" s="147"/>
      <c r="O101" s="147"/>
      <c r="P101" s="147"/>
      <c r="Q101" s="147"/>
      <c r="R101" s="147"/>
      <c r="S101" s="147"/>
      <c r="T101" s="147"/>
      <c r="U101" s="147"/>
      <c r="V101" s="147"/>
      <c r="W101" s="147"/>
      <c r="X101" s="147"/>
    </row>
    <row r="102" spans="2:24">
      <c r="B102" s="146" t="s">
        <v>1173</v>
      </c>
      <c r="C102" s="16" t="s">
        <v>29</v>
      </c>
      <c r="D102" s="147" t="s">
        <v>32</v>
      </c>
      <c r="E102" s="147" t="s">
        <v>32</v>
      </c>
      <c r="F102" s="147">
        <v>6</v>
      </c>
      <c r="G102" s="147">
        <v>12</v>
      </c>
      <c r="H102" s="147">
        <v>15</v>
      </c>
      <c r="I102" s="147">
        <v>9</v>
      </c>
      <c r="J102" s="147">
        <v>9</v>
      </c>
      <c r="K102" s="147">
        <v>15</v>
      </c>
      <c r="L102" s="147">
        <v>18</v>
      </c>
      <c r="M102" s="147">
        <v>21</v>
      </c>
      <c r="N102" s="147">
        <v>21</v>
      </c>
      <c r="O102" s="147">
        <v>21</v>
      </c>
      <c r="P102" s="147">
        <v>15</v>
      </c>
      <c r="Q102" s="147">
        <v>24</v>
      </c>
      <c r="R102" s="147">
        <v>33</v>
      </c>
      <c r="S102" s="147">
        <v>15</v>
      </c>
      <c r="T102" s="147">
        <v>24</v>
      </c>
      <c r="U102" s="147">
        <v>18</v>
      </c>
      <c r="V102" s="147">
        <v>27</v>
      </c>
      <c r="W102" s="147">
        <v>21</v>
      </c>
      <c r="X102" s="147">
        <v>27</v>
      </c>
    </row>
    <row r="103" spans="2:24">
      <c r="B103" s="146" t="s">
        <v>1174</v>
      </c>
      <c r="C103" s="16" t="s">
        <v>29</v>
      </c>
      <c r="D103" s="147" t="s">
        <v>32</v>
      </c>
      <c r="E103" s="147">
        <v>6</v>
      </c>
      <c r="F103" s="147">
        <v>9</v>
      </c>
      <c r="G103" s="147">
        <v>15</v>
      </c>
      <c r="H103" s="147">
        <v>18</v>
      </c>
      <c r="I103" s="147">
        <v>9</v>
      </c>
      <c r="J103" s="147">
        <v>12</v>
      </c>
      <c r="K103" s="147">
        <v>15</v>
      </c>
      <c r="L103" s="147">
        <v>9</v>
      </c>
      <c r="M103" s="147">
        <v>21</v>
      </c>
      <c r="N103" s="147">
        <v>24</v>
      </c>
      <c r="O103" s="147">
        <v>15</v>
      </c>
      <c r="P103" s="147">
        <v>18</v>
      </c>
      <c r="Q103" s="147">
        <v>21</v>
      </c>
      <c r="R103" s="147">
        <v>30</v>
      </c>
      <c r="S103" s="147">
        <v>15</v>
      </c>
      <c r="T103" s="147">
        <v>21</v>
      </c>
      <c r="U103" s="147">
        <v>27</v>
      </c>
      <c r="V103" s="304" t="s">
        <v>942</v>
      </c>
      <c r="W103" s="305" t="s">
        <v>927</v>
      </c>
      <c r="X103" s="306" t="s">
        <v>927</v>
      </c>
    </row>
    <row r="104" spans="2:24">
      <c r="B104" s="146" t="s">
        <v>1175</v>
      </c>
      <c r="C104" s="16" t="s">
        <v>29</v>
      </c>
      <c r="D104" s="147" t="s">
        <v>32</v>
      </c>
      <c r="E104" s="147" t="s">
        <v>32</v>
      </c>
      <c r="F104" s="147">
        <v>9</v>
      </c>
      <c r="G104" s="147">
        <v>15</v>
      </c>
      <c r="H104" s="147">
        <v>18</v>
      </c>
      <c r="I104" s="147">
        <v>9</v>
      </c>
      <c r="J104" s="147">
        <v>12</v>
      </c>
      <c r="K104" s="147">
        <v>12</v>
      </c>
      <c r="L104" s="147">
        <v>9</v>
      </c>
      <c r="M104" s="147">
        <v>18</v>
      </c>
      <c r="N104" s="147">
        <v>27</v>
      </c>
      <c r="O104" s="147">
        <v>21</v>
      </c>
      <c r="P104" s="147">
        <v>15</v>
      </c>
      <c r="Q104" s="147">
        <v>27</v>
      </c>
      <c r="R104" s="147">
        <v>24</v>
      </c>
      <c r="S104" s="147">
        <v>21</v>
      </c>
      <c r="T104" s="304" t="s">
        <v>942</v>
      </c>
      <c r="U104" s="305" t="s">
        <v>927</v>
      </c>
      <c r="V104" s="305" t="s">
        <v>927</v>
      </c>
      <c r="W104" s="305" t="s">
        <v>927</v>
      </c>
      <c r="X104" s="306" t="s">
        <v>927</v>
      </c>
    </row>
    <row r="105" spans="2:24">
      <c r="B105" s="15" t="s">
        <v>960</v>
      </c>
      <c r="C105" s="15"/>
      <c r="D105" s="147"/>
      <c r="E105" s="147"/>
      <c r="F105" s="147"/>
      <c r="G105" s="147"/>
      <c r="H105" s="147"/>
      <c r="I105" s="147"/>
      <c r="J105" s="147"/>
      <c r="K105" s="147"/>
      <c r="L105" s="147"/>
      <c r="M105" s="147"/>
      <c r="N105" s="147"/>
      <c r="O105" s="147"/>
      <c r="P105" s="147"/>
      <c r="Q105" s="147"/>
      <c r="R105" s="147"/>
      <c r="S105" s="147"/>
      <c r="T105" s="147"/>
      <c r="U105" s="147"/>
      <c r="V105" s="147"/>
      <c r="W105" s="147"/>
      <c r="X105" s="147"/>
    </row>
    <row r="106" spans="2:24">
      <c r="B106" s="146" t="s">
        <v>1173</v>
      </c>
      <c r="C106" s="16" t="s">
        <v>29</v>
      </c>
      <c r="D106" s="147" t="s">
        <v>32</v>
      </c>
      <c r="E106" s="147" t="s">
        <v>32</v>
      </c>
      <c r="F106" s="147" t="s">
        <v>32</v>
      </c>
      <c r="G106" s="147" t="s">
        <v>32</v>
      </c>
      <c r="H106" s="147" t="s">
        <v>32</v>
      </c>
      <c r="I106" s="147" t="s">
        <v>32</v>
      </c>
      <c r="J106" s="147" t="s">
        <v>32</v>
      </c>
      <c r="K106" s="147" t="s">
        <v>32</v>
      </c>
      <c r="L106" s="147" t="s">
        <v>32</v>
      </c>
      <c r="M106" s="147" t="s">
        <v>32</v>
      </c>
      <c r="N106" s="147" t="s">
        <v>32</v>
      </c>
      <c r="O106" s="147" t="s">
        <v>32</v>
      </c>
      <c r="P106" s="147" t="s">
        <v>32</v>
      </c>
      <c r="Q106" s="147" t="s">
        <v>32</v>
      </c>
      <c r="R106" s="147" t="s">
        <v>32</v>
      </c>
      <c r="S106" s="147" t="s">
        <v>32</v>
      </c>
      <c r="T106" s="147" t="s">
        <v>32</v>
      </c>
      <c r="U106" s="147" t="s">
        <v>32</v>
      </c>
      <c r="V106" s="147" t="s">
        <v>32</v>
      </c>
      <c r="W106" s="147" t="s">
        <v>32</v>
      </c>
      <c r="X106" s="147" t="s">
        <v>32</v>
      </c>
    </row>
    <row r="107" spans="2:24">
      <c r="B107" s="146" t="s">
        <v>1174</v>
      </c>
      <c r="C107" s="16" t="s">
        <v>29</v>
      </c>
      <c r="D107" s="147" t="s">
        <v>32</v>
      </c>
      <c r="E107" s="147" t="s">
        <v>32</v>
      </c>
      <c r="F107" s="147" t="s">
        <v>32</v>
      </c>
      <c r="G107" s="147" t="s">
        <v>32</v>
      </c>
      <c r="H107" s="147" t="s">
        <v>32</v>
      </c>
      <c r="I107" s="147" t="s">
        <v>32</v>
      </c>
      <c r="J107" s="147" t="s">
        <v>32</v>
      </c>
      <c r="K107" s="147" t="s">
        <v>32</v>
      </c>
      <c r="L107" s="147" t="s">
        <v>32</v>
      </c>
      <c r="M107" s="147" t="s">
        <v>32</v>
      </c>
      <c r="N107" s="147" t="s">
        <v>32</v>
      </c>
      <c r="O107" s="147" t="s">
        <v>32</v>
      </c>
      <c r="P107" s="147" t="s">
        <v>32</v>
      </c>
      <c r="Q107" s="147" t="s">
        <v>32</v>
      </c>
      <c r="R107" s="147" t="s">
        <v>32</v>
      </c>
      <c r="S107" s="147" t="s">
        <v>32</v>
      </c>
      <c r="T107" s="147" t="s">
        <v>32</v>
      </c>
      <c r="U107" s="147" t="s">
        <v>32</v>
      </c>
      <c r="V107" s="304" t="s">
        <v>942</v>
      </c>
      <c r="W107" s="305" t="s">
        <v>927</v>
      </c>
      <c r="X107" s="306" t="s">
        <v>927</v>
      </c>
    </row>
    <row r="108" spans="2:24">
      <c r="B108" s="146" t="s">
        <v>1175</v>
      </c>
      <c r="C108" s="16" t="s">
        <v>29</v>
      </c>
      <c r="D108" s="147" t="s">
        <v>32</v>
      </c>
      <c r="E108" s="147" t="s">
        <v>32</v>
      </c>
      <c r="F108" s="147" t="s">
        <v>32</v>
      </c>
      <c r="G108" s="147" t="s">
        <v>32</v>
      </c>
      <c r="H108" s="147" t="s">
        <v>32</v>
      </c>
      <c r="I108" s="147" t="s">
        <v>32</v>
      </c>
      <c r="J108" s="147" t="s">
        <v>32</v>
      </c>
      <c r="K108" s="147" t="s">
        <v>32</v>
      </c>
      <c r="L108" s="147" t="s">
        <v>32</v>
      </c>
      <c r="M108" s="147" t="s">
        <v>32</v>
      </c>
      <c r="N108" s="147" t="s">
        <v>32</v>
      </c>
      <c r="O108" s="147" t="s">
        <v>32</v>
      </c>
      <c r="P108" s="147" t="s">
        <v>32</v>
      </c>
      <c r="Q108" s="147" t="s">
        <v>32</v>
      </c>
      <c r="R108" s="147" t="s">
        <v>32</v>
      </c>
      <c r="S108" s="147" t="s">
        <v>32</v>
      </c>
      <c r="T108" s="304" t="s">
        <v>942</v>
      </c>
      <c r="U108" s="305" t="s">
        <v>927</v>
      </c>
      <c r="V108" s="305" t="s">
        <v>927</v>
      </c>
      <c r="W108" s="305" t="s">
        <v>927</v>
      </c>
      <c r="X108" s="306" t="s">
        <v>927</v>
      </c>
    </row>
    <row r="110" spans="2:24">
      <c r="B110" s="15" t="s">
        <v>1188</v>
      </c>
      <c r="C110" s="15"/>
      <c r="D110" s="188"/>
      <c r="E110" s="188"/>
      <c r="F110" s="188"/>
      <c r="G110" s="188"/>
      <c r="H110" s="188"/>
      <c r="I110" s="188"/>
      <c r="J110" s="188"/>
      <c r="K110" s="188"/>
      <c r="L110" s="188"/>
      <c r="M110" s="188"/>
      <c r="N110" s="188"/>
      <c r="O110" s="188"/>
      <c r="P110" s="188"/>
      <c r="Q110" s="188"/>
      <c r="R110" s="188"/>
      <c r="S110" s="188"/>
      <c r="T110" s="188"/>
      <c r="U110" s="188"/>
      <c r="V110" s="188"/>
      <c r="W110" s="188"/>
      <c r="X110" s="188"/>
    </row>
    <row r="111" spans="2:24">
      <c r="B111" s="146" t="s">
        <v>1173</v>
      </c>
      <c r="C111" s="16" t="s">
        <v>29</v>
      </c>
      <c r="D111" s="188">
        <v>21</v>
      </c>
      <c r="E111" s="188">
        <v>12</v>
      </c>
      <c r="F111" s="188">
        <v>24</v>
      </c>
      <c r="G111" s="188">
        <v>18</v>
      </c>
      <c r="H111" s="188">
        <v>15</v>
      </c>
      <c r="I111" s="188">
        <v>6</v>
      </c>
      <c r="J111" s="188">
        <v>12</v>
      </c>
      <c r="K111" s="188">
        <v>18</v>
      </c>
      <c r="L111" s="188">
        <v>0</v>
      </c>
      <c r="M111" s="188">
        <v>0</v>
      </c>
      <c r="N111" s="188">
        <v>12</v>
      </c>
      <c r="O111" s="188">
        <v>15</v>
      </c>
      <c r="P111" s="188">
        <v>9</v>
      </c>
      <c r="Q111" s="188">
        <v>9</v>
      </c>
      <c r="R111" s="188">
        <v>9</v>
      </c>
      <c r="S111" s="188">
        <v>12</v>
      </c>
      <c r="T111" s="188">
        <v>6</v>
      </c>
      <c r="U111" s="188">
        <v>9</v>
      </c>
      <c r="V111" s="188">
        <v>0</v>
      </c>
      <c r="W111" s="188">
        <v>9</v>
      </c>
      <c r="X111" s="188">
        <v>9</v>
      </c>
    </row>
    <row r="112" spans="2:24">
      <c r="B112" s="146" t="s">
        <v>1174</v>
      </c>
      <c r="C112" s="16" t="s">
        <v>29</v>
      </c>
      <c r="D112" s="188">
        <v>9</v>
      </c>
      <c r="E112" s="188">
        <v>6</v>
      </c>
      <c r="F112" s="188">
        <v>9</v>
      </c>
      <c r="G112" s="188">
        <v>12</v>
      </c>
      <c r="H112" s="188">
        <v>15</v>
      </c>
      <c r="I112" s="188">
        <v>6</v>
      </c>
      <c r="J112" s="188">
        <v>6</v>
      </c>
      <c r="K112" s="188">
        <v>9</v>
      </c>
      <c r="L112" s="188">
        <v>15</v>
      </c>
      <c r="M112" s="188">
        <v>12</v>
      </c>
      <c r="N112" s="188">
        <v>18</v>
      </c>
      <c r="O112" s="188">
        <v>24</v>
      </c>
      <c r="P112" s="188">
        <v>15</v>
      </c>
      <c r="Q112" s="188">
        <v>15</v>
      </c>
      <c r="R112" s="188">
        <v>18</v>
      </c>
      <c r="S112" s="188">
        <v>15</v>
      </c>
      <c r="T112" s="188">
        <v>12</v>
      </c>
      <c r="U112" s="188">
        <v>15</v>
      </c>
      <c r="V112" s="304" t="s">
        <v>942</v>
      </c>
      <c r="W112" s="305" t="s">
        <v>927</v>
      </c>
      <c r="X112" s="306" t="s">
        <v>927</v>
      </c>
    </row>
    <row r="113" spans="2:24">
      <c r="B113" s="146" t="s">
        <v>1175</v>
      </c>
      <c r="C113" s="16" t="s">
        <v>29</v>
      </c>
      <c r="D113" s="188">
        <v>12</v>
      </c>
      <c r="E113" s="188">
        <v>0</v>
      </c>
      <c r="F113" s="188">
        <v>0</v>
      </c>
      <c r="G113" s="188">
        <v>0</v>
      </c>
      <c r="H113" s="188">
        <v>6</v>
      </c>
      <c r="I113" s="188">
        <v>6</v>
      </c>
      <c r="J113" s="188">
        <v>9</v>
      </c>
      <c r="K113" s="188">
        <v>12</v>
      </c>
      <c r="L113" s="188">
        <v>0</v>
      </c>
      <c r="M113" s="188">
        <v>9</v>
      </c>
      <c r="N113" s="188">
        <v>9</v>
      </c>
      <c r="O113" s="188">
        <v>9</v>
      </c>
      <c r="P113" s="188">
        <v>12</v>
      </c>
      <c r="Q113" s="188">
        <v>15</v>
      </c>
      <c r="R113" s="188">
        <v>15</v>
      </c>
      <c r="S113" s="188">
        <v>6</v>
      </c>
      <c r="T113" s="304" t="s">
        <v>942</v>
      </c>
      <c r="U113" s="305" t="s">
        <v>927</v>
      </c>
      <c r="V113" s="305" t="s">
        <v>927</v>
      </c>
      <c r="W113" s="305" t="s">
        <v>927</v>
      </c>
      <c r="X113" s="306" t="s">
        <v>927</v>
      </c>
    </row>
    <row r="114" spans="2:24">
      <c r="C114" s="184"/>
      <c r="D114" s="184"/>
    </row>
    <row r="115" spans="2:24">
      <c r="B115" s="4" t="s">
        <v>76</v>
      </c>
    </row>
    <row r="116" spans="2:24">
      <c r="B116" s="207" t="s">
        <v>1185</v>
      </c>
    </row>
    <row r="117" spans="2:24">
      <c r="B117" s="4" t="s">
        <v>77</v>
      </c>
    </row>
    <row r="118" spans="2:24">
      <c r="B118" s="207" t="s">
        <v>78</v>
      </c>
    </row>
    <row r="119" spans="2:24">
      <c r="B119" s="207" t="s">
        <v>1000</v>
      </c>
    </row>
    <row r="120" spans="2:24">
      <c r="B120" s="20" t="s">
        <v>80</v>
      </c>
    </row>
    <row r="121" spans="2:24">
      <c r="B121" s="207"/>
    </row>
    <row r="122" spans="2:24">
      <c r="B122" s="20"/>
    </row>
  </sheetData>
  <mergeCells count="49">
    <mergeCell ref="V99:X99"/>
    <mergeCell ref="V107:X107"/>
    <mergeCell ref="V103:X103"/>
    <mergeCell ref="T96:X96"/>
    <mergeCell ref="V73:X73"/>
    <mergeCell ref="V77:X77"/>
    <mergeCell ref="V89:X89"/>
    <mergeCell ref="T113:X113"/>
    <mergeCell ref="B4:Y4"/>
    <mergeCell ref="B5:C6"/>
    <mergeCell ref="D5:X5"/>
    <mergeCell ref="T16:X16"/>
    <mergeCell ref="V15:X15"/>
    <mergeCell ref="T30:X30"/>
    <mergeCell ref="V35:X35"/>
    <mergeCell ref="V39:X39"/>
    <mergeCell ref="V43:X43"/>
    <mergeCell ref="T36:X36"/>
    <mergeCell ref="T40:X40"/>
    <mergeCell ref="T20:X20"/>
    <mergeCell ref="T26:X26"/>
    <mergeCell ref="V29:X29"/>
    <mergeCell ref="V95:X95"/>
    <mergeCell ref="V19:X19"/>
    <mergeCell ref="V25:X25"/>
    <mergeCell ref="V63:X63"/>
    <mergeCell ref="V85:X85"/>
    <mergeCell ref="V81:X81"/>
    <mergeCell ref="V55:X55"/>
    <mergeCell ref="V59:X59"/>
    <mergeCell ref="T70:X70"/>
    <mergeCell ref="T74:X74"/>
    <mergeCell ref="T78:X78"/>
    <mergeCell ref="V112:X112"/>
    <mergeCell ref="T86:X86"/>
    <mergeCell ref="T90:X90"/>
    <mergeCell ref="V69:X69"/>
    <mergeCell ref="T44:X44"/>
    <mergeCell ref="T48:X48"/>
    <mergeCell ref="T52:X52"/>
    <mergeCell ref="T56:X56"/>
    <mergeCell ref="T60:X60"/>
    <mergeCell ref="T64:X64"/>
    <mergeCell ref="V47:X47"/>
    <mergeCell ref="V51:X51"/>
    <mergeCell ref="T82:X82"/>
    <mergeCell ref="T108:X108"/>
    <mergeCell ref="T100:X100"/>
    <mergeCell ref="T104:X104"/>
  </mergeCells>
  <hyperlinks>
    <hyperlink ref="B1" location="INDEX!A1" display="Back to index" xr:uid="{F2811BEB-F04D-4FFA-822A-19B142DBE889}"/>
    <hyperlink ref="B120" location="'IDI disclaimer'!A1" display="See IDI disclaimer" xr:uid="{247340ED-C540-4BA0-9358-DA01EAEB1AB7}"/>
  </hyperlink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815AFB-AC28-4610-9543-8EA8CB5DDB12}">
  <sheetPr>
    <tabColor rgb="FF00B0F0"/>
  </sheetPr>
  <dimension ref="B1:AJ127"/>
  <sheetViews>
    <sheetView zoomScaleNormal="100" workbookViewId="0">
      <selection activeCell="K11" sqref="K11"/>
    </sheetView>
  </sheetViews>
  <sheetFormatPr defaultColWidth="9" defaultRowHeight="14.5"/>
  <cols>
    <col min="1" max="1" width="5.81640625" style="185" customWidth="1"/>
    <col min="2" max="2" width="35" style="185" customWidth="1"/>
    <col min="3" max="3" width="9" style="185"/>
    <col min="4" max="5" width="14.08984375" style="185" bestFit="1" customWidth="1"/>
    <col min="6" max="6" width="9" style="185"/>
    <col min="7" max="24" width="10.6328125" style="185" customWidth="1"/>
    <col min="25" max="16384" width="9" style="185"/>
  </cols>
  <sheetData>
    <row r="1" spans="2:28">
      <c r="B1" s="12" t="s">
        <v>26</v>
      </c>
      <c r="C1" s="55"/>
      <c r="D1" s="55"/>
      <c r="E1" s="55"/>
      <c r="F1" s="55"/>
      <c r="G1" s="55"/>
      <c r="H1" s="55"/>
      <c r="I1" s="55"/>
      <c r="J1" s="55"/>
      <c r="K1" s="55"/>
      <c r="L1" s="55"/>
      <c r="M1" s="55"/>
      <c r="N1" s="55"/>
      <c r="O1" s="55"/>
      <c r="P1" s="55"/>
      <c r="Q1" s="55"/>
      <c r="R1" s="55"/>
      <c r="S1" s="55"/>
      <c r="T1" s="55"/>
      <c r="U1" s="55"/>
      <c r="V1" s="55"/>
      <c r="W1" s="55"/>
      <c r="X1" s="55"/>
      <c r="Y1" s="55"/>
    </row>
    <row r="2" spans="2:28" ht="23.5">
      <c r="B2" s="6" t="s">
        <v>1186</v>
      </c>
    </row>
    <row r="3" spans="2:28">
      <c r="B3" s="7" t="s">
        <v>1191</v>
      </c>
    </row>
    <row r="4" spans="2:28">
      <c r="B4" s="310" t="s">
        <v>35</v>
      </c>
      <c r="C4" s="311"/>
      <c r="D4" s="311"/>
      <c r="E4" s="311"/>
      <c r="F4" s="311"/>
      <c r="G4" s="311"/>
      <c r="H4" s="311"/>
      <c r="I4" s="311"/>
      <c r="J4" s="311"/>
      <c r="K4" s="311"/>
      <c r="L4" s="311"/>
      <c r="M4" s="311"/>
      <c r="N4" s="311"/>
      <c r="O4" s="311"/>
      <c r="P4" s="311"/>
      <c r="Q4" s="311"/>
      <c r="R4" s="311"/>
      <c r="S4" s="311"/>
      <c r="T4" s="311"/>
      <c r="U4" s="311"/>
      <c r="V4" s="311"/>
      <c r="W4" s="311"/>
      <c r="X4" s="311"/>
      <c r="Y4" s="311"/>
    </row>
    <row r="5" spans="2:28">
      <c r="B5" s="248" t="s">
        <v>27</v>
      </c>
      <c r="C5" s="248"/>
      <c r="D5" s="259" t="s">
        <v>1078</v>
      </c>
      <c r="E5" s="259"/>
      <c r="F5" s="259"/>
      <c r="G5" s="259"/>
      <c r="H5" s="259"/>
      <c r="I5" s="259"/>
      <c r="J5" s="259"/>
      <c r="K5" s="259"/>
      <c r="L5" s="259"/>
      <c r="M5" s="259"/>
      <c r="N5" s="259"/>
      <c r="O5" s="259"/>
      <c r="P5" s="259"/>
      <c r="Q5" s="259"/>
      <c r="R5" s="259"/>
      <c r="S5" s="259"/>
      <c r="T5" s="259"/>
      <c r="U5" s="259"/>
      <c r="V5" s="259"/>
      <c r="W5" s="259"/>
      <c r="X5" s="259"/>
    </row>
    <row r="6" spans="2:28">
      <c r="B6" s="248"/>
      <c r="C6" s="248"/>
      <c r="D6" s="37">
        <v>2000</v>
      </c>
      <c r="E6" s="37">
        <v>2001</v>
      </c>
      <c r="F6" s="37">
        <v>2002</v>
      </c>
      <c r="G6" s="37">
        <v>2003</v>
      </c>
      <c r="H6" s="37">
        <v>2004</v>
      </c>
      <c r="I6" s="37">
        <v>2005</v>
      </c>
      <c r="J6" s="37">
        <v>2006</v>
      </c>
      <c r="K6" s="37">
        <v>2007</v>
      </c>
      <c r="L6" s="37">
        <v>2008</v>
      </c>
      <c r="M6" s="37">
        <v>2009</v>
      </c>
      <c r="N6" s="37">
        <v>2010</v>
      </c>
      <c r="O6" s="37">
        <v>2011</v>
      </c>
      <c r="P6" s="37">
        <v>2012</v>
      </c>
      <c r="Q6" s="37">
        <v>2013</v>
      </c>
      <c r="R6" s="37">
        <v>2014</v>
      </c>
      <c r="S6" s="37">
        <v>2015</v>
      </c>
      <c r="T6" s="37">
        <v>2016</v>
      </c>
      <c r="U6" s="37">
        <v>2017</v>
      </c>
      <c r="V6" s="37">
        <v>2018</v>
      </c>
      <c r="W6" s="37">
        <v>2019</v>
      </c>
      <c r="X6" s="37">
        <v>2020</v>
      </c>
    </row>
    <row r="7" spans="2:28">
      <c r="B7" s="15" t="s">
        <v>1072</v>
      </c>
      <c r="C7" s="16" t="s">
        <v>29</v>
      </c>
      <c r="D7" s="119">
        <v>15</v>
      </c>
      <c r="E7" s="119">
        <v>18</v>
      </c>
      <c r="F7" s="119">
        <v>18</v>
      </c>
      <c r="G7" s="119">
        <v>24</v>
      </c>
      <c r="H7" s="119">
        <v>33</v>
      </c>
      <c r="I7" s="119">
        <v>24</v>
      </c>
      <c r="J7" s="119">
        <v>30</v>
      </c>
      <c r="K7" s="119">
        <v>30</v>
      </c>
      <c r="L7" s="119">
        <v>36</v>
      </c>
      <c r="M7" s="119">
        <v>33</v>
      </c>
      <c r="N7" s="119">
        <v>48</v>
      </c>
      <c r="O7" s="119">
        <v>45</v>
      </c>
      <c r="P7" s="119">
        <v>36</v>
      </c>
      <c r="Q7" s="119">
        <v>63</v>
      </c>
      <c r="R7" s="119">
        <v>60</v>
      </c>
      <c r="S7" s="119">
        <v>60</v>
      </c>
      <c r="T7" s="119">
        <v>42</v>
      </c>
      <c r="U7" s="119">
        <v>42</v>
      </c>
      <c r="V7" s="119">
        <v>66</v>
      </c>
      <c r="W7" s="119">
        <v>48</v>
      </c>
      <c r="X7" s="119">
        <v>60</v>
      </c>
    </row>
    <row r="9" spans="2:28" ht="14.25" customHeight="1">
      <c r="B9" s="15" t="s">
        <v>101</v>
      </c>
      <c r="C9" s="16" t="s">
        <v>29</v>
      </c>
      <c r="D9" s="198">
        <v>15</v>
      </c>
      <c r="E9" s="198">
        <v>18</v>
      </c>
      <c r="F9" s="198">
        <v>18</v>
      </c>
      <c r="G9" s="198">
        <v>24</v>
      </c>
      <c r="H9" s="198">
        <v>33</v>
      </c>
      <c r="I9" s="198">
        <v>24</v>
      </c>
      <c r="J9" s="198">
        <v>30</v>
      </c>
      <c r="K9" s="198">
        <v>30</v>
      </c>
      <c r="L9" s="198">
        <v>36</v>
      </c>
      <c r="M9" s="198">
        <v>33</v>
      </c>
      <c r="N9" s="198">
        <v>48</v>
      </c>
      <c r="O9" s="198">
        <v>45</v>
      </c>
      <c r="P9" s="198">
        <v>36</v>
      </c>
      <c r="Q9" s="198">
        <v>63</v>
      </c>
      <c r="R9" s="198">
        <v>60</v>
      </c>
      <c r="S9" s="198">
        <v>60</v>
      </c>
      <c r="T9" s="198">
        <v>42</v>
      </c>
      <c r="U9" s="198">
        <v>42</v>
      </c>
      <c r="V9" s="198">
        <v>66</v>
      </c>
      <c r="W9" s="198">
        <v>48</v>
      </c>
      <c r="X9" s="198">
        <v>60</v>
      </c>
    </row>
    <row r="10" spans="2:28" ht="14.25" customHeight="1">
      <c r="B10" s="15" t="s">
        <v>102</v>
      </c>
      <c r="C10" s="16" t="s">
        <v>29</v>
      </c>
      <c r="D10" s="198"/>
      <c r="E10" s="198"/>
      <c r="F10" s="198"/>
      <c r="G10" s="198" t="s">
        <v>32</v>
      </c>
      <c r="H10" s="198"/>
      <c r="I10" s="198"/>
      <c r="J10" s="198"/>
      <c r="K10" s="198"/>
      <c r="L10" s="198"/>
      <c r="M10" s="198"/>
      <c r="N10" s="198"/>
      <c r="O10" s="198" t="s">
        <v>32</v>
      </c>
      <c r="P10" s="198" t="s">
        <v>32</v>
      </c>
      <c r="Q10" s="198"/>
      <c r="R10" s="198"/>
      <c r="S10" s="198" t="s">
        <v>32</v>
      </c>
      <c r="T10" s="198" t="s">
        <v>32</v>
      </c>
      <c r="U10" s="198" t="s">
        <v>32</v>
      </c>
      <c r="V10" s="198" t="s">
        <v>32</v>
      </c>
      <c r="W10" s="198" t="s">
        <v>32</v>
      </c>
      <c r="X10" s="198" t="s">
        <v>32</v>
      </c>
    </row>
    <row r="12" spans="2:28">
      <c r="B12" s="15" t="s">
        <v>982</v>
      </c>
      <c r="C12" s="15"/>
      <c r="D12" s="118"/>
      <c r="E12" s="118"/>
      <c r="F12" s="118"/>
      <c r="G12" s="118"/>
      <c r="H12" s="118"/>
      <c r="I12" s="118"/>
      <c r="J12" s="118"/>
      <c r="K12" s="118"/>
      <c r="L12" s="118"/>
      <c r="M12" s="118"/>
      <c r="N12" s="118"/>
      <c r="O12" s="118"/>
      <c r="P12" s="118"/>
      <c r="Q12" s="118"/>
      <c r="R12" s="118"/>
      <c r="S12" s="118"/>
      <c r="T12" s="118"/>
      <c r="U12" s="118"/>
      <c r="V12" s="118"/>
      <c r="W12" s="118"/>
      <c r="X12" s="118"/>
    </row>
    <row r="13" spans="2:28">
      <c r="B13" s="15" t="s">
        <v>940</v>
      </c>
      <c r="C13" s="15"/>
      <c r="D13" s="118"/>
      <c r="E13" s="118"/>
      <c r="F13" s="118"/>
      <c r="G13" s="118"/>
      <c r="H13" s="118"/>
      <c r="I13" s="118"/>
      <c r="J13" s="118"/>
      <c r="K13" s="118"/>
      <c r="L13" s="118"/>
      <c r="M13" s="118"/>
      <c r="N13" s="118"/>
      <c r="O13" s="118"/>
      <c r="P13" s="118"/>
      <c r="Q13" s="118"/>
      <c r="R13" s="118"/>
      <c r="S13" s="118"/>
      <c r="T13" s="118"/>
      <c r="U13" s="118"/>
      <c r="V13" s="118"/>
      <c r="W13" s="118"/>
      <c r="X13" s="118"/>
      <c r="Y13" s="190"/>
      <c r="Z13" s="190"/>
      <c r="AA13" s="190"/>
      <c r="AB13" s="190"/>
    </row>
    <row r="14" spans="2:28">
      <c r="B14" s="146" t="s">
        <v>1173</v>
      </c>
      <c r="C14" s="16" t="s">
        <v>29</v>
      </c>
      <c r="D14" s="149"/>
      <c r="E14" s="149">
        <v>12</v>
      </c>
      <c r="F14" s="149">
        <v>9</v>
      </c>
      <c r="G14" s="149">
        <v>24</v>
      </c>
      <c r="H14" s="149">
        <v>30</v>
      </c>
      <c r="I14" s="149">
        <v>21</v>
      </c>
      <c r="J14" s="149">
        <v>24</v>
      </c>
      <c r="K14" s="149">
        <v>24</v>
      </c>
      <c r="L14" s="149">
        <v>33</v>
      </c>
      <c r="M14" s="149">
        <v>27</v>
      </c>
      <c r="N14" s="149">
        <v>36</v>
      </c>
      <c r="O14" s="149">
        <v>33</v>
      </c>
      <c r="P14" s="149">
        <v>36</v>
      </c>
      <c r="Q14" s="149">
        <v>45</v>
      </c>
      <c r="R14" s="149">
        <v>48</v>
      </c>
      <c r="S14" s="149">
        <v>54</v>
      </c>
      <c r="T14" s="149">
        <v>36</v>
      </c>
      <c r="U14" s="149">
        <v>36</v>
      </c>
      <c r="V14" s="149">
        <v>54</v>
      </c>
      <c r="W14" s="149">
        <v>42</v>
      </c>
      <c r="X14" s="149">
        <v>57</v>
      </c>
      <c r="Y14" s="190"/>
      <c r="Z14" s="190"/>
      <c r="AA14" s="190"/>
      <c r="AB14" s="190"/>
    </row>
    <row r="15" spans="2:28">
      <c r="B15" s="146" t="s">
        <v>1174</v>
      </c>
      <c r="C15" s="16" t="s">
        <v>29</v>
      </c>
      <c r="D15" s="149">
        <v>9</v>
      </c>
      <c r="E15" s="149">
        <v>12</v>
      </c>
      <c r="F15" s="149">
        <v>12</v>
      </c>
      <c r="G15" s="149">
        <v>21</v>
      </c>
      <c r="H15" s="149">
        <v>30</v>
      </c>
      <c r="I15" s="149">
        <v>21</v>
      </c>
      <c r="J15" s="149">
        <v>24</v>
      </c>
      <c r="K15" s="149">
        <v>21</v>
      </c>
      <c r="L15" s="149">
        <v>27</v>
      </c>
      <c r="M15" s="149">
        <v>24</v>
      </c>
      <c r="N15" s="149">
        <v>39</v>
      </c>
      <c r="O15" s="149">
        <v>36</v>
      </c>
      <c r="P15" s="149">
        <v>36</v>
      </c>
      <c r="Q15" s="149">
        <v>48</v>
      </c>
      <c r="R15" s="149">
        <v>48</v>
      </c>
      <c r="S15" s="149">
        <v>60</v>
      </c>
      <c r="T15" s="149">
        <v>39</v>
      </c>
      <c r="U15" s="149">
        <v>39</v>
      </c>
      <c r="V15" s="199"/>
      <c r="W15" s="200"/>
      <c r="X15" s="201"/>
      <c r="Y15" s="190"/>
      <c r="Z15" s="190"/>
      <c r="AA15" s="190"/>
      <c r="AB15" s="190"/>
    </row>
    <row r="16" spans="2:28">
      <c r="B16" s="146" t="s">
        <v>1175</v>
      </c>
      <c r="C16" s="16" t="s">
        <v>29</v>
      </c>
      <c r="D16" s="149">
        <v>12</v>
      </c>
      <c r="E16" s="149">
        <v>15</v>
      </c>
      <c r="F16" s="149">
        <v>12</v>
      </c>
      <c r="G16" s="149">
        <v>27</v>
      </c>
      <c r="H16" s="149">
        <v>30</v>
      </c>
      <c r="I16" s="149">
        <v>18</v>
      </c>
      <c r="J16" s="149">
        <v>24</v>
      </c>
      <c r="K16" s="149">
        <v>21</v>
      </c>
      <c r="L16" s="149">
        <v>27</v>
      </c>
      <c r="M16" s="149">
        <v>24</v>
      </c>
      <c r="N16" s="149">
        <v>39</v>
      </c>
      <c r="O16" s="149">
        <v>39</v>
      </c>
      <c r="P16" s="149">
        <v>30</v>
      </c>
      <c r="Q16" s="149">
        <v>51</v>
      </c>
      <c r="R16" s="149">
        <v>48</v>
      </c>
      <c r="S16" s="149">
        <v>57</v>
      </c>
      <c r="T16" s="199"/>
      <c r="U16" s="200"/>
      <c r="V16" s="200"/>
      <c r="W16" s="200"/>
      <c r="X16" s="201"/>
      <c r="Y16" s="190"/>
      <c r="Z16" s="190"/>
      <c r="AA16" s="190"/>
      <c r="AB16" s="190"/>
    </row>
    <row r="17" spans="2:28">
      <c r="B17" s="15" t="s">
        <v>941</v>
      </c>
      <c r="C17" s="15"/>
      <c r="D17" s="149"/>
      <c r="E17" s="149"/>
      <c r="F17" s="149"/>
      <c r="G17" s="149"/>
      <c r="H17" s="149"/>
      <c r="I17" s="149"/>
      <c r="J17" s="149"/>
      <c r="K17" s="149"/>
      <c r="L17" s="149"/>
      <c r="M17" s="149"/>
      <c r="N17" s="149"/>
      <c r="O17" s="149"/>
      <c r="P17" s="149"/>
      <c r="Q17" s="149"/>
      <c r="R17" s="149"/>
      <c r="S17" s="149"/>
      <c r="T17" s="149"/>
      <c r="U17" s="149"/>
      <c r="V17" s="149"/>
      <c r="W17" s="149"/>
      <c r="X17" s="149"/>
      <c r="Y17" s="190"/>
      <c r="Z17" s="190"/>
      <c r="AA17" s="190"/>
      <c r="AB17" s="190"/>
    </row>
    <row r="18" spans="2:28">
      <c r="B18" s="146" t="s">
        <v>1173</v>
      </c>
      <c r="C18" s="16" t="s">
        <v>29</v>
      </c>
      <c r="D18" s="149">
        <v>15</v>
      </c>
      <c r="E18" s="149">
        <v>6</v>
      </c>
      <c r="F18" s="149" t="s">
        <v>32</v>
      </c>
      <c r="G18" s="149" t="s">
        <v>32</v>
      </c>
      <c r="H18" s="149" t="s">
        <v>32</v>
      </c>
      <c r="I18" s="149" t="s">
        <v>32</v>
      </c>
      <c r="J18" s="149">
        <v>6</v>
      </c>
      <c r="K18" s="149">
        <v>6</v>
      </c>
      <c r="L18" s="149" t="s">
        <v>32</v>
      </c>
      <c r="M18" s="149">
        <v>6</v>
      </c>
      <c r="N18" s="149">
        <v>12</v>
      </c>
      <c r="O18" s="149">
        <v>9</v>
      </c>
      <c r="P18" s="149" t="s">
        <v>32</v>
      </c>
      <c r="Q18" s="149">
        <v>24</v>
      </c>
      <c r="R18" s="149">
        <v>9</v>
      </c>
      <c r="S18" s="149">
        <v>9</v>
      </c>
      <c r="T18" s="149">
        <v>12</v>
      </c>
      <c r="U18" s="149">
        <v>12</v>
      </c>
      <c r="V18" s="149">
        <v>15</v>
      </c>
      <c r="W18" s="149">
        <v>9</v>
      </c>
      <c r="X18" s="149">
        <v>0</v>
      </c>
      <c r="Y18" s="190"/>
      <c r="Z18" s="190"/>
      <c r="AA18" s="190"/>
      <c r="AB18" s="190"/>
    </row>
    <row r="19" spans="2:28">
      <c r="B19" s="146" t="s">
        <v>1174</v>
      </c>
      <c r="C19" s="16" t="s">
        <v>29</v>
      </c>
      <c r="D19" s="149">
        <v>6</v>
      </c>
      <c r="E19" s="149">
        <v>6</v>
      </c>
      <c r="F19" s="149" t="s">
        <v>32</v>
      </c>
      <c r="G19" s="149">
        <v>6</v>
      </c>
      <c r="H19" s="149" t="s">
        <v>32</v>
      </c>
      <c r="I19" s="149" t="s">
        <v>32</v>
      </c>
      <c r="J19" s="149" t="s">
        <v>32</v>
      </c>
      <c r="K19" s="149">
        <v>6</v>
      </c>
      <c r="L19" s="149">
        <v>6</v>
      </c>
      <c r="M19" s="149">
        <v>9</v>
      </c>
      <c r="N19" s="149">
        <v>9</v>
      </c>
      <c r="O19" s="149">
        <v>9</v>
      </c>
      <c r="P19" s="149" t="s">
        <v>32</v>
      </c>
      <c r="Q19" s="149">
        <v>18</v>
      </c>
      <c r="R19" s="149">
        <v>15</v>
      </c>
      <c r="S19" s="149">
        <v>6</v>
      </c>
      <c r="T19" s="149">
        <v>6</v>
      </c>
      <c r="U19" s="149">
        <v>9</v>
      </c>
      <c r="V19" s="199"/>
      <c r="W19" s="200"/>
      <c r="X19" s="201"/>
      <c r="Y19" s="190"/>
      <c r="Z19" s="190"/>
      <c r="AA19" s="190"/>
      <c r="AB19" s="190"/>
    </row>
    <row r="20" spans="2:28">
      <c r="B20" s="146" t="s">
        <v>1175</v>
      </c>
      <c r="C20" s="16" t="s">
        <v>29</v>
      </c>
      <c r="D20" s="149" t="s">
        <v>32</v>
      </c>
      <c r="E20" s="149" t="s">
        <v>32</v>
      </c>
      <c r="F20" s="149" t="s">
        <v>32</v>
      </c>
      <c r="G20" s="149" t="s">
        <v>32</v>
      </c>
      <c r="H20" s="149" t="s">
        <v>32</v>
      </c>
      <c r="I20" s="149" t="s">
        <v>32</v>
      </c>
      <c r="J20" s="149" t="s">
        <v>32</v>
      </c>
      <c r="K20" s="149">
        <v>9</v>
      </c>
      <c r="L20" s="149">
        <v>9</v>
      </c>
      <c r="M20" s="149">
        <v>9</v>
      </c>
      <c r="N20" s="149">
        <v>9</v>
      </c>
      <c r="O20" s="149">
        <v>9</v>
      </c>
      <c r="P20" s="149">
        <v>6</v>
      </c>
      <c r="Q20" s="149">
        <v>18</v>
      </c>
      <c r="R20" s="149">
        <v>9</v>
      </c>
      <c r="S20" s="149">
        <v>9</v>
      </c>
      <c r="T20" s="199"/>
      <c r="U20" s="200"/>
      <c r="V20" s="200"/>
      <c r="W20" s="200"/>
      <c r="X20" s="201"/>
      <c r="Y20" s="190"/>
      <c r="Z20" s="190"/>
      <c r="AA20" s="190"/>
      <c r="AB20" s="190"/>
    </row>
    <row r="21" spans="2:28">
      <c r="S21" s="224"/>
      <c r="T21" s="190"/>
      <c r="U21" s="190"/>
      <c r="V21" s="190"/>
      <c r="W21" s="190"/>
      <c r="X21" s="190"/>
      <c r="Y21" s="190"/>
      <c r="Z21" s="190"/>
      <c r="AA21" s="190"/>
      <c r="AB21" s="190"/>
    </row>
    <row r="22" spans="2:28">
      <c r="B22" s="15" t="s">
        <v>1176</v>
      </c>
      <c r="C22" s="15"/>
      <c r="D22" s="118"/>
      <c r="E22" s="118"/>
      <c r="F22" s="118"/>
      <c r="G22" s="118"/>
      <c r="H22" s="118"/>
      <c r="I22" s="118"/>
      <c r="J22" s="118"/>
      <c r="K22" s="118"/>
      <c r="L22" s="118"/>
      <c r="M22" s="118"/>
      <c r="N22" s="118"/>
      <c r="O22" s="118"/>
      <c r="P22" s="118"/>
      <c r="Q22" s="118"/>
      <c r="R22" s="118"/>
      <c r="S22" s="118"/>
      <c r="T22" s="118"/>
      <c r="U22" s="118"/>
      <c r="V22" s="118"/>
      <c r="W22" s="118"/>
      <c r="X22" s="118"/>
      <c r="Y22" s="190"/>
      <c r="Z22" s="190"/>
      <c r="AA22" s="190"/>
      <c r="AB22" s="190"/>
    </row>
    <row r="23" spans="2:28">
      <c r="B23" s="15" t="s">
        <v>175</v>
      </c>
      <c r="C23" s="15"/>
      <c r="D23" s="147"/>
      <c r="E23" s="147"/>
      <c r="F23" s="147"/>
      <c r="G23" s="147"/>
      <c r="H23" s="147"/>
      <c r="I23" s="147"/>
      <c r="J23" s="147"/>
      <c r="K23" s="147"/>
      <c r="L23" s="147"/>
      <c r="M23" s="147"/>
      <c r="N23" s="147"/>
      <c r="O23" s="147"/>
      <c r="P23" s="147"/>
      <c r="Q23" s="147"/>
      <c r="R23" s="147"/>
      <c r="S23" s="118"/>
      <c r="T23" s="118"/>
      <c r="U23" s="118"/>
      <c r="V23" s="118"/>
      <c r="W23" s="118"/>
      <c r="X23" s="118"/>
      <c r="Y23" s="190"/>
      <c r="Z23" s="190"/>
      <c r="AA23" s="190"/>
      <c r="AB23" s="190"/>
    </row>
    <row r="24" spans="2:28">
      <c r="B24" s="146" t="s">
        <v>1173</v>
      </c>
      <c r="C24" s="16" t="s">
        <v>29</v>
      </c>
      <c r="D24" s="118"/>
      <c r="E24" s="118">
        <v>9</v>
      </c>
      <c r="F24" s="118">
        <v>9</v>
      </c>
      <c r="G24" s="118">
        <v>12</v>
      </c>
      <c r="H24" s="118">
        <v>21</v>
      </c>
      <c r="I24" s="118">
        <v>15</v>
      </c>
      <c r="J24" s="118">
        <v>15</v>
      </c>
      <c r="K24" s="118">
        <v>15</v>
      </c>
      <c r="L24" s="118">
        <v>18</v>
      </c>
      <c r="M24" s="118">
        <v>15</v>
      </c>
      <c r="N24" s="118">
        <v>21</v>
      </c>
      <c r="O24" s="118">
        <v>15</v>
      </c>
      <c r="P24" s="118">
        <v>24</v>
      </c>
      <c r="Q24" s="118">
        <v>24</v>
      </c>
      <c r="R24" s="118">
        <v>27</v>
      </c>
      <c r="S24" s="118">
        <v>24</v>
      </c>
      <c r="T24" s="118">
        <v>15</v>
      </c>
      <c r="U24" s="118">
        <v>24</v>
      </c>
      <c r="V24" s="118">
        <v>27</v>
      </c>
      <c r="W24" s="118">
        <v>24</v>
      </c>
      <c r="X24" s="118">
        <v>27</v>
      </c>
      <c r="Y24" s="190"/>
      <c r="Z24" s="190"/>
      <c r="AA24" s="190"/>
      <c r="AB24" s="190"/>
    </row>
    <row r="25" spans="2:28">
      <c r="B25" s="146" t="s">
        <v>1174</v>
      </c>
      <c r="C25" s="16" t="s">
        <v>29</v>
      </c>
      <c r="D25" s="149" t="s">
        <v>32</v>
      </c>
      <c r="E25" s="118">
        <v>6</v>
      </c>
      <c r="F25" s="118">
        <v>6</v>
      </c>
      <c r="G25" s="118">
        <v>9</v>
      </c>
      <c r="H25" s="118">
        <v>18</v>
      </c>
      <c r="I25" s="118">
        <v>12</v>
      </c>
      <c r="J25" s="118">
        <v>18</v>
      </c>
      <c r="K25" s="118">
        <v>12</v>
      </c>
      <c r="L25" s="118">
        <v>18</v>
      </c>
      <c r="M25" s="118">
        <v>12</v>
      </c>
      <c r="N25" s="118">
        <v>18</v>
      </c>
      <c r="O25" s="118">
        <v>21</v>
      </c>
      <c r="P25" s="118">
        <v>18</v>
      </c>
      <c r="Q25" s="118">
        <v>24</v>
      </c>
      <c r="R25" s="118">
        <v>21</v>
      </c>
      <c r="S25" s="118">
        <v>24</v>
      </c>
      <c r="T25" s="118">
        <v>18</v>
      </c>
      <c r="U25" s="118">
        <v>18</v>
      </c>
      <c r="V25" s="199"/>
      <c r="W25" s="200"/>
      <c r="X25" s="201"/>
      <c r="Y25" s="190"/>
      <c r="Z25" s="190"/>
      <c r="AA25" s="190"/>
      <c r="AB25" s="190"/>
    </row>
    <row r="26" spans="2:28">
      <c r="B26" s="146" t="s">
        <v>1175</v>
      </c>
      <c r="C26" s="16" t="s">
        <v>29</v>
      </c>
      <c r="D26" s="149" t="s">
        <v>32</v>
      </c>
      <c r="E26" s="118">
        <v>9</v>
      </c>
      <c r="F26" s="118">
        <v>9</v>
      </c>
      <c r="G26" s="118">
        <v>12</v>
      </c>
      <c r="H26" s="118">
        <v>15</v>
      </c>
      <c r="I26" s="118">
        <v>12</v>
      </c>
      <c r="J26" s="118">
        <v>15</v>
      </c>
      <c r="K26" s="118">
        <v>12</v>
      </c>
      <c r="L26" s="118">
        <v>15</v>
      </c>
      <c r="M26" s="118">
        <v>12</v>
      </c>
      <c r="N26" s="118">
        <v>18</v>
      </c>
      <c r="O26" s="118">
        <v>21</v>
      </c>
      <c r="P26" s="118">
        <v>18</v>
      </c>
      <c r="Q26" s="118">
        <v>21</v>
      </c>
      <c r="R26" s="118">
        <v>21</v>
      </c>
      <c r="S26" s="118">
        <v>24</v>
      </c>
      <c r="T26" s="199"/>
      <c r="U26" s="200"/>
      <c r="V26" s="200"/>
      <c r="W26" s="200"/>
      <c r="X26" s="201"/>
      <c r="Y26" s="190"/>
      <c r="Z26" s="190"/>
      <c r="AA26" s="190"/>
      <c r="AB26" s="190"/>
    </row>
    <row r="27" spans="2:28">
      <c r="B27" s="15" t="s">
        <v>176</v>
      </c>
      <c r="C27" s="15"/>
      <c r="D27" s="118"/>
      <c r="E27" s="118"/>
      <c r="F27" s="118"/>
      <c r="G27" s="118"/>
      <c r="H27" s="118"/>
      <c r="I27" s="118"/>
      <c r="J27" s="118"/>
      <c r="K27" s="118"/>
      <c r="L27" s="118"/>
      <c r="M27" s="118"/>
      <c r="N27" s="118"/>
      <c r="O27" s="118"/>
      <c r="P27" s="118"/>
      <c r="Q27" s="118"/>
      <c r="R27" s="118"/>
      <c r="S27" s="118"/>
      <c r="T27" s="118"/>
      <c r="U27" s="118"/>
      <c r="V27" s="118"/>
      <c r="W27" s="118"/>
      <c r="X27" s="118"/>
      <c r="Y27" s="190"/>
      <c r="Z27" s="190"/>
      <c r="AA27" s="190"/>
      <c r="AB27" s="190"/>
    </row>
    <row r="28" spans="2:28">
      <c r="B28" s="146" t="s">
        <v>1173</v>
      </c>
      <c r="C28" s="16" t="s">
        <v>29</v>
      </c>
      <c r="D28" s="118">
        <v>15</v>
      </c>
      <c r="E28" s="118">
        <v>9</v>
      </c>
      <c r="F28" s="118">
        <v>6</v>
      </c>
      <c r="G28" s="118">
        <v>18</v>
      </c>
      <c r="H28" s="118">
        <v>12</v>
      </c>
      <c r="I28" s="118">
        <v>9</v>
      </c>
      <c r="J28" s="118">
        <v>12</v>
      </c>
      <c r="K28" s="118">
        <v>12</v>
      </c>
      <c r="L28" s="118">
        <v>18</v>
      </c>
      <c r="M28" s="118">
        <v>21</v>
      </c>
      <c r="N28" s="118">
        <v>27</v>
      </c>
      <c r="O28" s="118">
        <v>33</v>
      </c>
      <c r="P28" s="118">
        <v>12</v>
      </c>
      <c r="Q28" s="118">
        <v>42</v>
      </c>
      <c r="R28" s="118">
        <v>30</v>
      </c>
      <c r="S28" s="118">
        <v>39</v>
      </c>
      <c r="T28" s="118">
        <v>30</v>
      </c>
      <c r="U28" s="118">
        <v>24</v>
      </c>
      <c r="V28" s="118">
        <v>39</v>
      </c>
      <c r="W28" s="118">
        <v>27</v>
      </c>
      <c r="X28" s="118">
        <v>39</v>
      </c>
      <c r="Y28" s="190"/>
      <c r="Z28" s="190"/>
      <c r="AA28" s="190"/>
      <c r="AB28" s="190"/>
    </row>
    <row r="29" spans="2:28">
      <c r="B29" s="146" t="s">
        <v>1174</v>
      </c>
      <c r="C29" s="16" t="s">
        <v>29</v>
      </c>
      <c r="D29" s="118">
        <v>9</v>
      </c>
      <c r="E29" s="118">
        <v>12</v>
      </c>
      <c r="F29" s="118">
        <v>9</v>
      </c>
      <c r="G29" s="118">
        <v>21</v>
      </c>
      <c r="H29" s="118">
        <v>15</v>
      </c>
      <c r="I29" s="118">
        <v>9</v>
      </c>
      <c r="J29" s="118">
        <v>12</v>
      </c>
      <c r="K29" s="118">
        <v>18</v>
      </c>
      <c r="L29" s="118">
        <v>21</v>
      </c>
      <c r="M29" s="118">
        <v>18</v>
      </c>
      <c r="N29" s="118">
        <v>30</v>
      </c>
      <c r="O29" s="118">
        <v>24</v>
      </c>
      <c r="P29" s="118">
        <v>18</v>
      </c>
      <c r="Q29" s="118">
        <v>42</v>
      </c>
      <c r="R29" s="118">
        <v>39</v>
      </c>
      <c r="S29" s="118">
        <v>42</v>
      </c>
      <c r="T29" s="118">
        <v>27</v>
      </c>
      <c r="U29" s="118">
        <v>27</v>
      </c>
      <c r="V29" s="199"/>
      <c r="W29" s="200"/>
      <c r="X29" s="201"/>
      <c r="Y29" s="190"/>
      <c r="Z29" s="190"/>
      <c r="AA29" s="190"/>
      <c r="AB29" s="190"/>
    </row>
    <row r="30" spans="2:28">
      <c r="B30" s="146" t="s">
        <v>1175</v>
      </c>
      <c r="C30" s="16" t="s">
        <v>29</v>
      </c>
      <c r="D30" s="118">
        <v>12</v>
      </c>
      <c r="E30" s="118">
        <v>12</v>
      </c>
      <c r="F30" s="118">
        <v>6</v>
      </c>
      <c r="G30" s="118">
        <v>18</v>
      </c>
      <c r="H30" s="118">
        <v>21</v>
      </c>
      <c r="I30" s="118">
        <v>12</v>
      </c>
      <c r="J30" s="118">
        <v>15</v>
      </c>
      <c r="K30" s="118">
        <v>21</v>
      </c>
      <c r="L30" s="118">
        <v>21</v>
      </c>
      <c r="M30" s="118">
        <v>21</v>
      </c>
      <c r="N30" s="118">
        <v>30</v>
      </c>
      <c r="O30" s="118">
        <v>27</v>
      </c>
      <c r="P30" s="118">
        <v>18</v>
      </c>
      <c r="Q30" s="118">
        <v>48</v>
      </c>
      <c r="R30" s="118">
        <v>36</v>
      </c>
      <c r="S30" s="118">
        <v>42</v>
      </c>
      <c r="T30" s="199"/>
      <c r="U30" s="200"/>
      <c r="V30" s="200"/>
      <c r="W30" s="200"/>
      <c r="X30" s="201"/>
      <c r="Y30" s="190"/>
      <c r="Z30" s="190"/>
      <c r="AA30" s="190"/>
      <c r="AB30" s="190"/>
    </row>
    <row r="31" spans="2:28">
      <c r="R31" s="209"/>
      <c r="S31" s="209"/>
      <c r="T31" s="209"/>
      <c r="U31" s="190"/>
      <c r="V31" s="190"/>
      <c r="W31" s="190"/>
      <c r="X31" s="190"/>
      <c r="Y31" s="190"/>
      <c r="Z31" s="190"/>
      <c r="AA31" s="190"/>
      <c r="AB31" s="190"/>
    </row>
    <row r="32" spans="2:28">
      <c r="B32" s="15" t="s">
        <v>943</v>
      </c>
      <c r="C32" s="15"/>
      <c r="D32" s="149"/>
      <c r="E32" s="168"/>
      <c r="F32" s="168"/>
      <c r="G32" s="168"/>
      <c r="H32" s="168"/>
      <c r="I32" s="168"/>
      <c r="J32" s="168"/>
      <c r="K32" s="168"/>
      <c r="L32" s="168"/>
      <c r="M32" s="168"/>
      <c r="N32" s="168"/>
      <c r="O32" s="168"/>
      <c r="P32" s="168"/>
      <c r="Q32" s="168"/>
      <c r="R32" s="168"/>
      <c r="S32" s="168"/>
      <c r="T32" s="168"/>
      <c r="U32" s="168"/>
      <c r="V32" s="168"/>
      <c r="W32" s="168"/>
      <c r="X32" s="168"/>
      <c r="Y32" s="190"/>
      <c r="Z32" s="190"/>
      <c r="AA32" s="190"/>
      <c r="AB32" s="190"/>
    </row>
    <row r="33" spans="2:28">
      <c r="B33" s="15" t="s">
        <v>1177</v>
      </c>
      <c r="C33" s="15"/>
      <c r="D33" s="149"/>
      <c r="E33" s="168"/>
      <c r="F33" s="168"/>
      <c r="G33" s="168"/>
      <c r="H33" s="168"/>
      <c r="I33" s="168"/>
      <c r="J33" s="168"/>
      <c r="K33" s="168"/>
      <c r="L33" s="168"/>
      <c r="M33" s="168"/>
      <c r="N33" s="168"/>
      <c r="O33" s="168"/>
      <c r="P33" s="168"/>
      <c r="Q33" s="168"/>
      <c r="R33" s="168"/>
      <c r="S33" s="168"/>
      <c r="T33" s="168"/>
      <c r="U33" s="168"/>
      <c r="V33" s="168"/>
      <c r="W33" s="168"/>
      <c r="X33" s="168"/>
      <c r="Y33" s="190"/>
      <c r="Z33" s="190"/>
      <c r="AA33" s="190"/>
      <c r="AB33" s="190"/>
    </row>
    <row r="34" spans="2:28">
      <c r="B34" s="146" t="s">
        <v>1173</v>
      </c>
      <c r="C34" s="16" t="s">
        <v>29</v>
      </c>
      <c r="D34" s="149"/>
      <c r="E34" s="149" t="s">
        <v>32</v>
      </c>
      <c r="F34" s="149" t="s">
        <v>32</v>
      </c>
      <c r="G34" s="149" t="s">
        <v>32</v>
      </c>
      <c r="H34" s="149" t="s">
        <v>32</v>
      </c>
      <c r="I34" s="149" t="s">
        <v>32</v>
      </c>
      <c r="J34" s="149" t="s">
        <v>32</v>
      </c>
      <c r="K34" s="149" t="s">
        <v>32</v>
      </c>
      <c r="L34" s="149" t="s">
        <v>32</v>
      </c>
      <c r="M34" s="149" t="s">
        <v>32</v>
      </c>
      <c r="N34" s="149" t="s">
        <v>32</v>
      </c>
      <c r="O34" s="149" t="s">
        <v>32</v>
      </c>
      <c r="P34" s="149">
        <v>6</v>
      </c>
      <c r="Q34" s="149">
        <v>6</v>
      </c>
      <c r="R34" s="149">
        <v>6</v>
      </c>
      <c r="S34" s="149">
        <v>6</v>
      </c>
      <c r="T34" s="149" t="s">
        <v>32</v>
      </c>
      <c r="U34" s="149">
        <v>9</v>
      </c>
      <c r="V34" s="149">
        <v>15</v>
      </c>
      <c r="W34" s="149">
        <v>6</v>
      </c>
      <c r="X34" s="149" t="s">
        <v>32</v>
      </c>
      <c r="Y34" s="190"/>
      <c r="Z34" s="190"/>
      <c r="AA34" s="190"/>
      <c r="AB34" s="190"/>
    </row>
    <row r="35" spans="2:28">
      <c r="B35" s="146" t="s">
        <v>1174</v>
      </c>
      <c r="C35" s="16" t="s">
        <v>29</v>
      </c>
      <c r="D35" s="149"/>
      <c r="E35" s="149"/>
      <c r="F35" s="149"/>
      <c r="G35" s="149"/>
      <c r="H35" s="149"/>
      <c r="I35" s="149"/>
      <c r="J35" s="149"/>
      <c r="K35" s="149" t="s">
        <v>32</v>
      </c>
      <c r="L35" s="149" t="s">
        <v>32</v>
      </c>
      <c r="M35" s="149"/>
      <c r="N35" s="149"/>
      <c r="O35" s="149" t="s">
        <v>32</v>
      </c>
      <c r="P35" s="149" t="s">
        <v>32</v>
      </c>
      <c r="Q35" s="149" t="s">
        <v>32</v>
      </c>
      <c r="R35" s="149" t="s">
        <v>32</v>
      </c>
      <c r="S35" s="149" t="s">
        <v>32</v>
      </c>
      <c r="T35" s="149" t="s">
        <v>32</v>
      </c>
      <c r="U35" s="149" t="s">
        <v>32</v>
      </c>
      <c r="V35" s="199"/>
      <c r="W35" s="200"/>
      <c r="X35" s="201"/>
      <c r="Y35" s="190"/>
      <c r="Z35" s="190"/>
      <c r="AA35" s="190"/>
      <c r="AB35" s="190"/>
    </row>
    <row r="36" spans="2:28">
      <c r="B36" s="146" t="s">
        <v>1175</v>
      </c>
      <c r="C36" s="16" t="s">
        <v>29</v>
      </c>
      <c r="D36" s="149"/>
      <c r="E36" s="149"/>
      <c r="F36" s="149"/>
      <c r="G36" s="149" t="s">
        <v>32</v>
      </c>
      <c r="H36" s="149" t="s">
        <v>32</v>
      </c>
      <c r="I36" s="149" t="s">
        <v>32</v>
      </c>
      <c r="J36" s="149"/>
      <c r="K36" s="149" t="s">
        <v>32</v>
      </c>
      <c r="L36" s="149"/>
      <c r="M36" s="149" t="s">
        <v>32</v>
      </c>
      <c r="N36" s="149"/>
      <c r="O36" s="149"/>
      <c r="P36" s="149"/>
      <c r="Q36" s="149"/>
      <c r="R36" s="149" t="s">
        <v>32</v>
      </c>
      <c r="S36" s="149" t="s">
        <v>32</v>
      </c>
      <c r="T36" s="199"/>
      <c r="U36" s="200"/>
      <c r="V36" s="200"/>
      <c r="W36" s="200"/>
      <c r="X36" s="201"/>
      <c r="Y36" s="190"/>
      <c r="Z36" s="190"/>
      <c r="AA36" s="190"/>
      <c r="AB36" s="190"/>
    </row>
    <row r="37" spans="2:28">
      <c r="B37" s="15" t="s">
        <v>944</v>
      </c>
      <c r="C37" s="15"/>
      <c r="D37" s="149"/>
      <c r="E37" s="149"/>
      <c r="F37" s="149"/>
      <c r="G37" s="149"/>
      <c r="H37" s="149"/>
      <c r="I37" s="149"/>
      <c r="J37" s="149"/>
      <c r="K37" s="149"/>
      <c r="L37" s="149"/>
      <c r="M37" s="149"/>
      <c r="N37" s="149"/>
      <c r="O37" s="149"/>
      <c r="P37" s="149"/>
      <c r="Q37" s="149"/>
      <c r="R37" s="149"/>
      <c r="S37" s="149"/>
      <c r="T37" s="149"/>
      <c r="U37" s="149"/>
      <c r="V37" s="149"/>
      <c r="W37" s="149"/>
      <c r="X37" s="149"/>
      <c r="Y37" s="190"/>
      <c r="Z37" s="190"/>
      <c r="AA37" s="190"/>
      <c r="AB37" s="190"/>
    </row>
    <row r="38" spans="2:28">
      <c r="B38" s="146" t="s">
        <v>1173</v>
      </c>
      <c r="C38" s="16" t="s">
        <v>29</v>
      </c>
      <c r="D38" s="149"/>
      <c r="E38" s="149" t="s">
        <v>32</v>
      </c>
      <c r="F38" s="149"/>
      <c r="G38" s="149"/>
      <c r="H38" s="149" t="s">
        <v>32</v>
      </c>
      <c r="I38" s="149" t="s">
        <v>32</v>
      </c>
      <c r="J38" s="149" t="s">
        <v>32</v>
      </c>
      <c r="K38" s="149" t="s">
        <v>32</v>
      </c>
      <c r="L38" s="149" t="s">
        <v>32</v>
      </c>
      <c r="M38" s="149" t="s">
        <v>32</v>
      </c>
      <c r="N38" s="149" t="s">
        <v>32</v>
      </c>
      <c r="O38" s="149" t="s">
        <v>32</v>
      </c>
      <c r="P38" s="149" t="s">
        <v>32</v>
      </c>
      <c r="Q38" s="149" t="s">
        <v>32</v>
      </c>
      <c r="R38" s="149" t="s">
        <v>32</v>
      </c>
      <c r="S38" s="149">
        <v>9</v>
      </c>
      <c r="T38" s="149" t="s">
        <v>32</v>
      </c>
      <c r="U38" s="149" t="s">
        <v>32</v>
      </c>
      <c r="V38" s="149" t="s">
        <v>32</v>
      </c>
      <c r="W38" s="149">
        <v>6</v>
      </c>
      <c r="X38" s="149" t="s">
        <v>32</v>
      </c>
      <c r="Y38" s="190"/>
      <c r="Z38" s="190"/>
      <c r="AA38" s="190"/>
      <c r="AB38" s="190"/>
    </row>
    <row r="39" spans="2:28">
      <c r="B39" s="146" t="s">
        <v>1174</v>
      </c>
      <c r="C39" s="16" t="s">
        <v>29</v>
      </c>
      <c r="D39" s="149"/>
      <c r="E39" s="149"/>
      <c r="F39" s="149"/>
      <c r="G39" s="149"/>
      <c r="H39" s="149"/>
      <c r="I39" s="149" t="s">
        <v>32</v>
      </c>
      <c r="J39" s="149"/>
      <c r="K39" s="149" t="s">
        <v>32</v>
      </c>
      <c r="L39" s="149"/>
      <c r="M39" s="149"/>
      <c r="N39" s="149" t="s">
        <v>32</v>
      </c>
      <c r="O39" s="149"/>
      <c r="P39" s="149" t="s">
        <v>32</v>
      </c>
      <c r="Q39" s="149"/>
      <c r="R39" s="149"/>
      <c r="S39" s="149" t="s">
        <v>32</v>
      </c>
      <c r="T39" s="149" t="s">
        <v>32</v>
      </c>
      <c r="U39" s="149" t="s">
        <v>32</v>
      </c>
      <c r="V39" s="199"/>
      <c r="W39" s="200"/>
      <c r="X39" s="201"/>
      <c r="Y39" s="190"/>
      <c r="Z39" s="190"/>
      <c r="AA39" s="190"/>
      <c r="AB39" s="190"/>
    </row>
    <row r="40" spans="2:28">
      <c r="B40" s="146" t="s">
        <v>1175</v>
      </c>
      <c r="C40" s="16" t="s">
        <v>29</v>
      </c>
      <c r="D40" s="149"/>
      <c r="E40" s="149" t="s">
        <v>32</v>
      </c>
      <c r="F40" s="149"/>
      <c r="G40" s="149"/>
      <c r="H40" s="149" t="s">
        <v>32</v>
      </c>
      <c r="I40" s="149"/>
      <c r="J40" s="149"/>
      <c r="K40" s="149"/>
      <c r="L40" s="149"/>
      <c r="M40" s="149"/>
      <c r="N40" s="149" t="s">
        <v>32</v>
      </c>
      <c r="O40" s="149"/>
      <c r="P40" s="149"/>
      <c r="Q40" s="149"/>
      <c r="R40" s="149"/>
      <c r="S40" s="149" t="s">
        <v>32</v>
      </c>
      <c r="T40" s="199"/>
      <c r="U40" s="200"/>
      <c r="V40" s="200"/>
      <c r="W40" s="200"/>
      <c r="X40" s="201"/>
      <c r="Y40" s="190"/>
      <c r="Z40" s="190"/>
      <c r="AA40" s="190"/>
      <c r="AB40" s="190"/>
    </row>
    <row r="41" spans="2:28">
      <c r="B41" s="15" t="s">
        <v>945</v>
      </c>
      <c r="C41" s="15"/>
      <c r="D41" s="149"/>
      <c r="E41" s="149"/>
      <c r="F41" s="149"/>
      <c r="G41" s="149"/>
      <c r="H41" s="149"/>
      <c r="I41" s="149"/>
      <c r="J41" s="149"/>
      <c r="K41" s="149"/>
      <c r="L41" s="149"/>
      <c r="M41" s="149"/>
      <c r="N41" s="149"/>
      <c r="O41" s="149"/>
      <c r="P41" s="149"/>
      <c r="Q41" s="149"/>
      <c r="R41" s="149"/>
      <c r="S41" s="149"/>
      <c r="T41" s="149"/>
      <c r="U41" s="149"/>
      <c r="V41" s="149"/>
      <c r="W41" s="149"/>
      <c r="X41" s="149"/>
      <c r="Y41" s="190"/>
      <c r="Z41" s="190"/>
      <c r="AA41" s="190"/>
      <c r="AB41" s="190"/>
    </row>
    <row r="42" spans="2:28">
      <c r="B42" s="146" t="s">
        <v>1173</v>
      </c>
      <c r="C42" s="16" t="s">
        <v>29</v>
      </c>
      <c r="D42" s="149"/>
      <c r="E42" s="149"/>
      <c r="F42" s="149"/>
      <c r="G42" s="149" t="s">
        <v>32</v>
      </c>
      <c r="H42" s="149" t="s">
        <v>32</v>
      </c>
      <c r="I42" s="149"/>
      <c r="J42" s="149" t="s">
        <v>32</v>
      </c>
      <c r="K42" s="149" t="s">
        <v>32</v>
      </c>
      <c r="L42" s="149">
        <v>9</v>
      </c>
      <c r="M42" s="149" t="s">
        <v>32</v>
      </c>
      <c r="N42" s="149" t="s">
        <v>32</v>
      </c>
      <c r="O42" s="149" t="s">
        <v>32</v>
      </c>
      <c r="P42" s="149" t="s">
        <v>32</v>
      </c>
      <c r="Q42" s="149" t="s">
        <v>32</v>
      </c>
      <c r="R42" s="149">
        <v>9</v>
      </c>
      <c r="S42" s="149" t="s">
        <v>32</v>
      </c>
      <c r="T42" s="149" t="s">
        <v>32</v>
      </c>
      <c r="U42" s="149" t="s">
        <v>32</v>
      </c>
      <c r="V42" s="149">
        <v>6</v>
      </c>
      <c r="W42" s="149" t="s">
        <v>32</v>
      </c>
      <c r="X42" s="149">
        <v>9</v>
      </c>
      <c r="Y42" s="190"/>
      <c r="Z42" s="190"/>
      <c r="AA42" s="190"/>
      <c r="AB42" s="190"/>
    </row>
    <row r="43" spans="2:28">
      <c r="B43" s="146" t="s">
        <v>1174</v>
      </c>
      <c r="C43" s="16" t="s">
        <v>29</v>
      </c>
      <c r="D43" s="149" t="s">
        <v>32</v>
      </c>
      <c r="E43" s="149"/>
      <c r="F43" s="149"/>
      <c r="G43" s="149" t="s">
        <v>32</v>
      </c>
      <c r="H43" s="149"/>
      <c r="I43" s="149"/>
      <c r="J43" s="149"/>
      <c r="K43" s="149" t="s">
        <v>32</v>
      </c>
      <c r="L43" s="149" t="s">
        <v>32</v>
      </c>
      <c r="M43" s="149" t="s">
        <v>32</v>
      </c>
      <c r="N43" s="149" t="s">
        <v>32</v>
      </c>
      <c r="O43" s="149" t="s">
        <v>32</v>
      </c>
      <c r="P43" s="149"/>
      <c r="Q43" s="149" t="s">
        <v>32</v>
      </c>
      <c r="R43" s="149" t="s">
        <v>32</v>
      </c>
      <c r="S43" s="149" t="s">
        <v>32</v>
      </c>
      <c r="T43" s="149" t="s">
        <v>32</v>
      </c>
      <c r="U43" s="149"/>
      <c r="V43" s="199"/>
      <c r="W43" s="200"/>
      <c r="X43" s="201"/>
      <c r="Y43" s="190"/>
      <c r="Z43" s="190"/>
      <c r="AA43" s="190"/>
      <c r="AB43" s="190"/>
    </row>
    <row r="44" spans="2:28">
      <c r="B44" s="146" t="s">
        <v>1175</v>
      </c>
      <c r="C44" s="16" t="s">
        <v>29</v>
      </c>
      <c r="D44" s="149"/>
      <c r="E44" s="149"/>
      <c r="F44" s="149" t="s">
        <v>32</v>
      </c>
      <c r="G44" s="149"/>
      <c r="H44" s="149" t="s">
        <v>32</v>
      </c>
      <c r="I44" s="149"/>
      <c r="J44" s="149"/>
      <c r="K44" s="149" t="s">
        <v>32</v>
      </c>
      <c r="L44" s="149" t="s">
        <v>32</v>
      </c>
      <c r="M44" s="149"/>
      <c r="N44" s="149" t="s">
        <v>32</v>
      </c>
      <c r="O44" s="149"/>
      <c r="P44" s="149" t="s">
        <v>32</v>
      </c>
      <c r="Q44" s="149" t="s">
        <v>32</v>
      </c>
      <c r="R44" s="149" t="s">
        <v>32</v>
      </c>
      <c r="S44" s="149"/>
      <c r="T44" s="199"/>
      <c r="U44" s="200"/>
      <c r="V44" s="200"/>
      <c r="W44" s="200"/>
      <c r="X44" s="201"/>
      <c r="Y44" s="190"/>
      <c r="Z44" s="190"/>
      <c r="AA44" s="190"/>
      <c r="AB44" s="190"/>
    </row>
    <row r="45" spans="2:28">
      <c r="B45" s="15" t="s">
        <v>946</v>
      </c>
      <c r="C45" s="15"/>
      <c r="D45" s="149"/>
      <c r="E45" s="149"/>
      <c r="F45" s="149"/>
      <c r="G45" s="149"/>
      <c r="H45" s="149"/>
      <c r="I45" s="149"/>
      <c r="J45" s="149"/>
      <c r="K45" s="149"/>
      <c r="L45" s="149"/>
      <c r="M45" s="149"/>
      <c r="N45" s="149"/>
      <c r="O45" s="149"/>
      <c r="P45" s="149"/>
      <c r="Q45" s="149"/>
      <c r="R45" s="149"/>
      <c r="S45" s="149"/>
      <c r="T45" s="149"/>
      <c r="U45" s="149"/>
      <c r="V45" s="149"/>
      <c r="W45" s="149"/>
      <c r="X45" s="149"/>
      <c r="Y45" s="190"/>
      <c r="Z45" s="190"/>
      <c r="AA45" s="190"/>
      <c r="AB45" s="190"/>
    </row>
    <row r="46" spans="2:28">
      <c r="B46" s="146" t="s">
        <v>1173</v>
      </c>
      <c r="C46" s="16" t="s">
        <v>29</v>
      </c>
      <c r="D46" s="149"/>
      <c r="E46" s="149" t="s">
        <v>32</v>
      </c>
      <c r="F46" s="149" t="s">
        <v>32</v>
      </c>
      <c r="G46" s="149" t="s">
        <v>32</v>
      </c>
      <c r="H46" s="149" t="s">
        <v>32</v>
      </c>
      <c r="I46" s="149" t="s">
        <v>32</v>
      </c>
      <c r="J46" s="149" t="s">
        <v>32</v>
      </c>
      <c r="K46" s="149"/>
      <c r="L46" s="149" t="s">
        <v>32</v>
      </c>
      <c r="M46" s="149"/>
      <c r="N46" s="149" t="s">
        <v>32</v>
      </c>
      <c r="O46" s="149" t="s">
        <v>32</v>
      </c>
      <c r="P46" s="149" t="s">
        <v>32</v>
      </c>
      <c r="Q46" s="149" t="s">
        <v>32</v>
      </c>
      <c r="R46" s="149" t="s">
        <v>32</v>
      </c>
      <c r="S46" s="149"/>
      <c r="T46" s="149" t="s">
        <v>32</v>
      </c>
      <c r="U46" s="149" t="s">
        <v>32</v>
      </c>
      <c r="V46" s="149"/>
      <c r="W46" s="149" t="s">
        <v>32</v>
      </c>
      <c r="X46" s="149">
        <v>9</v>
      </c>
      <c r="Y46" s="190"/>
      <c r="Z46" s="190"/>
      <c r="AA46" s="190"/>
      <c r="AB46" s="190"/>
    </row>
    <row r="47" spans="2:28">
      <c r="B47" s="146" t="s">
        <v>1174</v>
      </c>
      <c r="C47" s="16" t="s">
        <v>29</v>
      </c>
      <c r="D47" s="149"/>
      <c r="E47" s="149" t="s">
        <v>32</v>
      </c>
      <c r="F47" s="149" t="s">
        <v>32</v>
      </c>
      <c r="G47" s="149"/>
      <c r="H47" s="149" t="s">
        <v>32</v>
      </c>
      <c r="I47" s="149" t="s">
        <v>32</v>
      </c>
      <c r="J47" s="149"/>
      <c r="K47" s="149"/>
      <c r="L47" s="149" t="s">
        <v>32</v>
      </c>
      <c r="M47" s="149"/>
      <c r="N47" s="149" t="s">
        <v>32</v>
      </c>
      <c r="O47" s="149" t="s">
        <v>32</v>
      </c>
      <c r="P47" s="149" t="s">
        <v>32</v>
      </c>
      <c r="Q47" s="149" t="s">
        <v>32</v>
      </c>
      <c r="R47" s="149" t="s">
        <v>32</v>
      </c>
      <c r="S47" s="149" t="s">
        <v>32</v>
      </c>
      <c r="T47" s="149" t="s">
        <v>32</v>
      </c>
      <c r="U47" s="149"/>
      <c r="V47" s="199"/>
      <c r="W47" s="200"/>
      <c r="X47" s="201"/>
      <c r="Y47" s="190"/>
      <c r="Z47" s="190"/>
      <c r="AA47" s="190"/>
      <c r="AB47" s="190"/>
    </row>
    <row r="48" spans="2:28">
      <c r="B48" s="146" t="s">
        <v>1175</v>
      </c>
      <c r="C48" s="16" t="s">
        <v>29</v>
      </c>
      <c r="D48" s="149"/>
      <c r="E48" s="149"/>
      <c r="F48" s="149"/>
      <c r="G48" s="149" t="s">
        <v>32</v>
      </c>
      <c r="H48" s="149"/>
      <c r="I48" s="149" t="s">
        <v>32</v>
      </c>
      <c r="J48" s="149" t="s">
        <v>32</v>
      </c>
      <c r="K48" s="149"/>
      <c r="L48" s="149"/>
      <c r="M48" s="149"/>
      <c r="N48" s="149" t="s">
        <v>32</v>
      </c>
      <c r="O48" s="149" t="s">
        <v>32</v>
      </c>
      <c r="P48" s="149"/>
      <c r="Q48" s="149" t="s">
        <v>32</v>
      </c>
      <c r="R48" s="149" t="s">
        <v>32</v>
      </c>
      <c r="S48" s="149" t="s">
        <v>32</v>
      </c>
      <c r="T48" s="199"/>
      <c r="U48" s="200"/>
      <c r="V48" s="200"/>
      <c r="W48" s="200"/>
      <c r="X48" s="201"/>
      <c r="Y48" s="190"/>
      <c r="Z48" s="190"/>
      <c r="AA48" s="190"/>
      <c r="AB48" s="190"/>
    </row>
    <row r="49" spans="2:36">
      <c r="B49" s="15" t="s">
        <v>947</v>
      </c>
      <c r="C49" s="15"/>
      <c r="D49" s="149"/>
      <c r="E49" s="149"/>
      <c r="F49" s="149"/>
      <c r="G49" s="149"/>
      <c r="H49" s="149"/>
      <c r="I49" s="149"/>
      <c r="J49" s="149"/>
      <c r="K49" s="149"/>
      <c r="L49" s="149"/>
      <c r="M49" s="149"/>
      <c r="N49" s="149"/>
      <c r="O49" s="149"/>
      <c r="P49" s="149"/>
      <c r="Q49" s="149"/>
      <c r="R49" s="149"/>
      <c r="S49" s="149"/>
      <c r="T49" s="149"/>
      <c r="U49" s="149"/>
      <c r="V49" s="149"/>
      <c r="W49" s="149"/>
      <c r="X49" s="149"/>
      <c r="Y49" s="190"/>
      <c r="Z49" s="190"/>
      <c r="AA49" s="190"/>
      <c r="AB49" s="190"/>
    </row>
    <row r="50" spans="2:36">
      <c r="B50" s="146" t="s">
        <v>1173</v>
      </c>
      <c r="C50" s="16" t="s">
        <v>29</v>
      </c>
      <c r="D50" s="149"/>
      <c r="E50" s="149" t="s">
        <v>32</v>
      </c>
      <c r="F50" s="149" t="s">
        <v>32</v>
      </c>
      <c r="G50" s="149" t="s">
        <v>32</v>
      </c>
      <c r="H50" s="149" t="s">
        <v>32</v>
      </c>
      <c r="I50" s="149" t="s">
        <v>32</v>
      </c>
      <c r="J50" s="149"/>
      <c r="K50" s="149"/>
      <c r="L50" s="149" t="s">
        <v>32</v>
      </c>
      <c r="M50" s="149" t="s">
        <v>32</v>
      </c>
      <c r="N50" s="149">
        <v>6</v>
      </c>
      <c r="O50" s="149">
        <v>6</v>
      </c>
      <c r="P50" s="149" t="s">
        <v>32</v>
      </c>
      <c r="Q50" s="149" t="s">
        <v>32</v>
      </c>
      <c r="R50" s="149">
        <v>9</v>
      </c>
      <c r="S50" s="149">
        <v>9</v>
      </c>
      <c r="T50" s="149">
        <v>6</v>
      </c>
      <c r="U50" s="149" t="s">
        <v>32</v>
      </c>
      <c r="V50" s="149" t="s">
        <v>32</v>
      </c>
      <c r="W50" s="149">
        <v>6</v>
      </c>
      <c r="X50" s="149" t="s">
        <v>32</v>
      </c>
      <c r="Y50" s="190"/>
      <c r="Z50" s="190"/>
      <c r="AA50" s="190"/>
      <c r="AB50" s="190"/>
    </row>
    <row r="51" spans="2:36">
      <c r="B51" s="146" t="s">
        <v>1174</v>
      </c>
      <c r="C51" s="16" t="s">
        <v>29</v>
      </c>
      <c r="D51" s="149"/>
      <c r="E51" s="149" t="s">
        <v>32</v>
      </c>
      <c r="F51" s="149" t="s">
        <v>32</v>
      </c>
      <c r="G51" s="149">
        <v>6</v>
      </c>
      <c r="H51" s="149" t="s">
        <v>32</v>
      </c>
      <c r="I51" s="149" t="s">
        <v>32</v>
      </c>
      <c r="J51" s="149"/>
      <c r="K51" s="149" t="s">
        <v>32</v>
      </c>
      <c r="L51" s="149" t="s">
        <v>32</v>
      </c>
      <c r="M51" s="149" t="s">
        <v>32</v>
      </c>
      <c r="N51" s="149" t="s">
        <v>32</v>
      </c>
      <c r="O51" s="149" t="s">
        <v>32</v>
      </c>
      <c r="P51" s="149" t="s">
        <v>32</v>
      </c>
      <c r="Q51" s="149" t="s">
        <v>32</v>
      </c>
      <c r="R51" s="149" t="s">
        <v>32</v>
      </c>
      <c r="S51" s="149" t="s">
        <v>32</v>
      </c>
      <c r="T51" s="149" t="s">
        <v>32</v>
      </c>
      <c r="U51" s="149" t="s">
        <v>32</v>
      </c>
      <c r="V51" s="199"/>
      <c r="W51" s="200"/>
      <c r="X51" s="201"/>
      <c r="Y51" s="190"/>
      <c r="Z51" s="190"/>
      <c r="AA51" s="190"/>
      <c r="AB51" s="190"/>
    </row>
    <row r="52" spans="2:36">
      <c r="B52" s="146" t="s">
        <v>1175</v>
      </c>
      <c r="C52" s="16" t="s">
        <v>29</v>
      </c>
      <c r="D52" s="149"/>
      <c r="E52" s="149"/>
      <c r="F52" s="149" t="s">
        <v>32</v>
      </c>
      <c r="G52" s="149" t="s">
        <v>32</v>
      </c>
      <c r="H52" s="149" t="s">
        <v>32</v>
      </c>
      <c r="I52" s="149"/>
      <c r="J52" s="149" t="s">
        <v>32</v>
      </c>
      <c r="K52" s="149" t="s">
        <v>32</v>
      </c>
      <c r="L52" s="149" t="s">
        <v>32</v>
      </c>
      <c r="M52" s="149" t="s">
        <v>32</v>
      </c>
      <c r="N52" s="149" t="s">
        <v>32</v>
      </c>
      <c r="O52" s="149" t="s">
        <v>32</v>
      </c>
      <c r="P52" s="149" t="s">
        <v>32</v>
      </c>
      <c r="Q52" s="149" t="s">
        <v>32</v>
      </c>
      <c r="R52" s="149" t="s">
        <v>32</v>
      </c>
      <c r="S52" s="149" t="s">
        <v>32</v>
      </c>
      <c r="T52" s="199"/>
      <c r="U52" s="200"/>
      <c r="V52" s="200"/>
      <c r="W52" s="200"/>
      <c r="X52" s="201"/>
      <c r="Y52" s="190"/>
      <c r="Z52" s="190"/>
      <c r="AA52" s="190"/>
      <c r="AB52" s="190"/>
    </row>
    <row r="53" spans="2:36">
      <c r="B53" s="15" t="s">
        <v>948</v>
      </c>
      <c r="C53" s="15"/>
      <c r="D53" s="149"/>
      <c r="E53" s="149"/>
      <c r="F53" s="149"/>
      <c r="G53" s="149"/>
      <c r="H53" s="149"/>
      <c r="I53" s="149"/>
      <c r="J53" s="149"/>
      <c r="K53" s="149"/>
      <c r="L53" s="149"/>
      <c r="M53" s="149"/>
      <c r="N53" s="149"/>
      <c r="O53" s="149"/>
      <c r="P53" s="149"/>
      <c r="Q53" s="149"/>
      <c r="R53" s="149"/>
      <c r="S53" s="149"/>
      <c r="T53" s="149"/>
      <c r="U53" s="149"/>
      <c r="V53" s="149"/>
      <c r="W53" s="149"/>
      <c r="X53" s="149"/>
      <c r="Y53" s="190"/>
      <c r="Z53" s="190"/>
      <c r="AA53" s="190"/>
      <c r="AB53" s="190"/>
    </row>
    <row r="54" spans="2:36">
      <c r="B54" s="146" t="s">
        <v>1173</v>
      </c>
      <c r="C54" s="16" t="s">
        <v>29</v>
      </c>
      <c r="D54" s="149"/>
      <c r="E54" s="149" t="s">
        <v>32</v>
      </c>
      <c r="F54" s="149" t="s">
        <v>32</v>
      </c>
      <c r="G54" s="149">
        <v>9</v>
      </c>
      <c r="H54" s="149"/>
      <c r="I54" s="149" t="s">
        <v>32</v>
      </c>
      <c r="J54" s="149" t="s">
        <v>32</v>
      </c>
      <c r="K54" s="149" t="s">
        <v>32</v>
      </c>
      <c r="L54" s="149" t="s">
        <v>32</v>
      </c>
      <c r="M54" s="149" t="s">
        <v>32</v>
      </c>
      <c r="N54" s="149" t="s">
        <v>32</v>
      </c>
      <c r="O54" s="149">
        <v>6</v>
      </c>
      <c r="P54" s="149" t="s">
        <v>32</v>
      </c>
      <c r="Q54" s="149">
        <v>9</v>
      </c>
      <c r="R54" s="149">
        <v>6</v>
      </c>
      <c r="S54" s="149" t="s">
        <v>32</v>
      </c>
      <c r="T54" s="149">
        <v>6</v>
      </c>
      <c r="U54" s="149">
        <v>6</v>
      </c>
      <c r="V54" s="149" t="s">
        <v>32</v>
      </c>
      <c r="W54" s="149" t="s">
        <v>32</v>
      </c>
      <c r="X54" s="149">
        <v>6</v>
      </c>
      <c r="Y54" s="190"/>
      <c r="Z54" s="190"/>
      <c r="AA54" s="190"/>
      <c r="AB54" s="190"/>
    </row>
    <row r="55" spans="2:36">
      <c r="B55" s="146" t="s">
        <v>1174</v>
      </c>
      <c r="C55" s="16" t="s">
        <v>29</v>
      </c>
      <c r="D55" s="149"/>
      <c r="E55" s="149" t="s">
        <v>32</v>
      </c>
      <c r="F55" s="149" t="s">
        <v>32</v>
      </c>
      <c r="G55" s="149" t="s">
        <v>32</v>
      </c>
      <c r="H55" s="149">
        <v>6</v>
      </c>
      <c r="I55" s="149">
        <v>6</v>
      </c>
      <c r="J55" s="149" t="s">
        <v>32</v>
      </c>
      <c r="K55" s="149" t="s">
        <v>32</v>
      </c>
      <c r="L55" s="149">
        <v>6</v>
      </c>
      <c r="M55" s="149" t="s">
        <v>32</v>
      </c>
      <c r="N55" s="149">
        <v>6</v>
      </c>
      <c r="O55" s="149">
        <v>9</v>
      </c>
      <c r="P55" s="149">
        <v>6</v>
      </c>
      <c r="Q55" s="149" t="s">
        <v>32</v>
      </c>
      <c r="R55" s="149">
        <v>12</v>
      </c>
      <c r="S55" s="149">
        <v>9</v>
      </c>
      <c r="T55" s="149" t="s">
        <v>32</v>
      </c>
      <c r="U55" s="149" t="s">
        <v>32</v>
      </c>
      <c r="V55" s="199"/>
      <c r="W55" s="200"/>
      <c r="X55" s="201"/>
      <c r="Y55" s="190"/>
      <c r="Z55" s="190"/>
      <c r="AA55" s="190"/>
      <c r="AB55" s="190"/>
    </row>
    <row r="56" spans="2:36">
      <c r="B56" s="146" t="s">
        <v>1175</v>
      </c>
      <c r="C56" s="16" t="s">
        <v>29</v>
      </c>
      <c r="D56" s="149" t="s">
        <v>32</v>
      </c>
      <c r="E56" s="149" t="s">
        <v>32</v>
      </c>
      <c r="F56" s="149" t="s">
        <v>32</v>
      </c>
      <c r="G56" s="149" t="s">
        <v>32</v>
      </c>
      <c r="H56" s="149" t="s">
        <v>32</v>
      </c>
      <c r="I56" s="149" t="s">
        <v>32</v>
      </c>
      <c r="J56" s="149" t="s">
        <v>32</v>
      </c>
      <c r="K56" s="149" t="s">
        <v>32</v>
      </c>
      <c r="L56" s="149" t="s">
        <v>32</v>
      </c>
      <c r="M56" s="149" t="s">
        <v>32</v>
      </c>
      <c r="N56" s="149" t="s">
        <v>32</v>
      </c>
      <c r="O56" s="149" t="s">
        <v>32</v>
      </c>
      <c r="P56" s="149" t="s">
        <v>32</v>
      </c>
      <c r="Q56" s="149">
        <v>6</v>
      </c>
      <c r="R56" s="149">
        <v>9</v>
      </c>
      <c r="S56" s="149" t="s">
        <v>32</v>
      </c>
      <c r="T56" s="199"/>
      <c r="U56" s="200"/>
      <c r="V56" s="200"/>
      <c r="W56" s="200"/>
      <c r="X56" s="201"/>
      <c r="Y56" s="190"/>
      <c r="Z56" s="190"/>
      <c r="AA56" s="190"/>
      <c r="AB56" s="190"/>
    </row>
    <row r="57" spans="2:36">
      <c r="B57" s="15" t="s">
        <v>949</v>
      </c>
      <c r="C57" s="15"/>
      <c r="D57" s="149"/>
      <c r="E57" s="149"/>
      <c r="F57" s="149"/>
      <c r="G57" s="149"/>
      <c r="H57" s="149"/>
      <c r="I57" s="149"/>
      <c r="J57" s="149"/>
      <c r="K57" s="149"/>
      <c r="L57" s="149"/>
      <c r="M57" s="149"/>
      <c r="N57" s="149"/>
      <c r="O57" s="149"/>
      <c r="P57" s="149"/>
      <c r="Q57" s="149"/>
      <c r="R57" s="149"/>
      <c r="S57" s="149"/>
      <c r="T57" s="149"/>
      <c r="U57" s="149"/>
      <c r="V57" s="149"/>
      <c r="W57" s="149"/>
      <c r="X57" s="149"/>
      <c r="Y57" s="190"/>
      <c r="Z57" s="190"/>
      <c r="AA57" s="190"/>
      <c r="AB57" s="190"/>
    </row>
    <row r="58" spans="2:36">
      <c r="B58" s="146" t="s">
        <v>1173</v>
      </c>
      <c r="C58" s="16" t="s">
        <v>29</v>
      </c>
      <c r="D58" s="149"/>
      <c r="E58" s="149" t="s">
        <v>32</v>
      </c>
      <c r="F58" s="149" t="s">
        <v>32</v>
      </c>
      <c r="G58" s="149" t="s">
        <v>32</v>
      </c>
      <c r="H58" s="149">
        <v>15</v>
      </c>
      <c r="I58" s="149">
        <v>9</v>
      </c>
      <c r="J58" s="149">
        <v>9</v>
      </c>
      <c r="K58" s="149">
        <v>6</v>
      </c>
      <c r="L58" s="149" t="s">
        <v>32</v>
      </c>
      <c r="M58" s="149">
        <v>6</v>
      </c>
      <c r="N58" s="149" t="s">
        <v>32</v>
      </c>
      <c r="O58" s="149">
        <v>6</v>
      </c>
      <c r="P58" s="149">
        <v>6</v>
      </c>
      <c r="Q58" s="149">
        <v>6</v>
      </c>
      <c r="R58" s="149">
        <v>6</v>
      </c>
      <c r="S58" s="149">
        <v>15</v>
      </c>
      <c r="T58" s="149">
        <v>6</v>
      </c>
      <c r="U58" s="149" t="s">
        <v>32</v>
      </c>
      <c r="V58" s="149">
        <v>9</v>
      </c>
      <c r="W58" s="149">
        <v>6</v>
      </c>
      <c r="X58" s="149">
        <v>12</v>
      </c>
      <c r="Y58" s="190"/>
      <c r="Z58" s="190"/>
      <c r="AA58" s="190"/>
      <c r="AB58" s="190"/>
    </row>
    <row r="59" spans="2:36">
      <c r="B59" s="146" t="s">
        <v>1174</v>
      </c>
      <c r="C59" s="16" t="s">
        <v>29</v>
      </c>
      <c r="D59" s="149">
        <v>6</v>
      </c>
      <c r="E59" s="149" t="s">
        <v>32</v>
      </c>
      <c r="F59" s="149" t="s">
        <v>32</v>
      </c>
      <c r="G59" s="149">
        <v>9</v>
      </c>
      <c r="H59" s="149">
        <v>15</v>
      </c>
      <c r="I59" s="149" t="s">
        <v>32</v>
      </c>
      <c r="J59" s="149">
        <v>12</v>
      </c>
      <c r="K59" s="149" t="s">
        <v>32</v>
      </c>
      <c r="L59" s="149">
        <v>9</v>
      </c>
      <c r="M59" s="149">
        <v>9</v>
      </c>
      <c r="N59" s="149">
        <v>12</v>
      </c>
      <c r="O59" s="149">
        <v>15</v>
      </c>
      <c r="P59" s="149">
        <v>12</v>
      </c>
      <c r="Q59" s="149">
        <v>18</v>
      </c>
      <c r="R59" s="149">
        <v>15</v>
      </c>
      <c r="S59" s="149">
        <v>21</v>
      </c>
      <c r="T59" s="149">
        <v>15</v>
      </c>
      <c r="U59" s="149">
        <v>18</v>
      </c>
      <c r="V59" s="199"/>
      <c r="W59" s="200"/>
      <c r="X59" s="201"/>
      <c r="Y59" s="190"/>
      <c r="Z59" s="190"/>
      <c r="AA59" s="190"/>
      <c r="AB59" s="190"/>
    </row>
    <row r="60" spans="2:36">
      <c r="B60" s="146" t="s">
        <v>1175</v>
      </c>
      <c r="C60" s="16" t="s">
        <v>29</v>
      </c>
      <c r="D60" s="149">
        <v>6</v>
      </c>
      <c r="E60" s="149">
        <v>6</v>
      </c>
      <c r="F60" s="149" t="s">
        <v>32</v>
      </c>
      <c r="G60" s="149">
        <v>6</v>
      </c>
      <c r="H60" s="149">
        <v>9</v>
      </c>
      <c r="I60" s="149">
        <v>6</v>
      </c>
      <c r="J60" s="149">
        <v>6</v>
      </c>
      <c r="K60" s="149">
        <v>6</v>
      </c>
      <c r="L60" s="149">
        <v>9</v>
      </c>
      <c r="M60" s="149">
        <v>12</v>
      </c>
      <c r="N60" s="149">
        <v>12</v>
      </c>
      <c r="O60" s="149">
        <v>9</v>
      </c>
      <c r="P60" s="149">
        <v>9</v>
      </c>
      <c r="Q60" s="149">
        <v>21</v>
      </c>
      <c r="R60" s="149">
        <v>15</v>
      </c>
      <c r="S60" s="149">
        <v>21</v>
      </c>
      <c r="T60" s="199"/>
      <c r="U60" s="200"/>
      <c r="V60" s="200"/>
      <c r="W60" s="200"/>
      <c r="X60" s="201"/>
      <c r="Y60" s="190"/>
      <c r="Z60" s="190"/>
      <c r="AA60" s="190"/>
      <c r="AB60" s="190"/>
    </row>
    <row r="61" spans="2:36">
      <c r="B61" s="15" t="s">
        <v>950</v>
      </c>
      <c r="C61" s="15"/>
      <c r="D61" s="149"/>
      <c r="E61" s="149"/>
      <c r="F61" s="149"/>
      <c r="G61" s="149"/>
      <c r="H61" s="149"/>
      <c r="I61" s="149"/>
      <c r="J61" s="149"/>
      <c r="K61" s="149"/>
      <c r="L61" s="149"/>
      <c r="M61" s="149"/>
      <c r="N61" s="149"/>
      <c r="O61" s="149"/>
      <c r="P61" s="149"/>
      <c r="Q61" s="149"/>
      <c r="R61" s="149"/>
      <c r="S61" s="149"/>
      <c r="T61" s="149"/>
      <c r="U61" s="149"/>
      <c r="V61" s="149"/>
      <c r="W61" s="149"/>
      <c r="X61" s="149"/>
      <c r="Y61" s="190"/>
      <c r="Z61" s="190"/>
      <c r="AA61" s="190"/>
      <c r="AB61" s="190"/>
    </row>
    <row r="62" spans="2:36">
      <c r="B62" s="146" t="s">
        <v>1173</v>
      </c>
      <c r="C62" s="16" t="s">
        <v>29</v>
      </c>
      <c r="D62" s="149"/>
      <c r="E62" s="149" t="s">
        <v>32</v>
      </c>
      <c r="F62" s="149"/>
      <c r="G62" s="149" t="s">
        <v>32</v>
      </c>
      <c r="H62" s="149"/>
      <c r="I62" s="149" t="s">
        <v>32</v>
      </c>
      <c r="J62" s="149">
        <v>6</v>
      </c>
      <c r="K62" s="149">
        <v>6</v>
      </c>
      <c r="L62" s="149" t="s">
        <v>32</v>
      </c>
      <c r="M62" s="149">
        <v>6</v>
      </c>
      <c r="N62" s="149">
        <v>9</v>
      </c>
      <c r="O62" s="149" t="s">
        <v>32</v>
      </c>
      <c r="P62" s="149">
        <v>12</v>
      </c>
      <c r="Q62" s="149">
        <v>9</v>
      </c>
      <c r="R62" s="149">
        <v>6</v>
      </c>
      <c r="S62" s="149">
        <v>12</v>
      </c>
      <c r="T62" s="149">
        <v>9</v>
      </c>
      <c r="U62" s="149" t="s">
        <v>32</v>
      </c>
      <c r="V62" s="149">
        <v>9</v>
      </c>
      <c r="W62" s="149">
        <v>6</v>
      </c>
      <c r="X62" s="149">
        <v>12</v>
      </c>
      <c r="Y62" s="190"/>
      <c r="Z62" s="190"/>
      <c r="AA62" s="190"/>
      <c r="AB62" s="190"/>
    </row>
    <row r="63" spans="2:36">
      <c r="B63" s="146" t="s">
        <v>1174</v>
      </c>
      <c r="C63" s="16" t="s">
        <v>29</v>
      </c>
      <c r="D63" s="149" t="s">
        <v>32</v>
      </c>
      <c r="E63" s="149" t="s">
        <v>32</v>
      </c>
      <c r="F63" s="149" t="s">
        <v>32</v>
      </c>
      <c r="G63" s="149">
        <v>6</v>
      </c>
      <c r="H63" s="149" t="s">
        <v>32</v>
      </c>
      <c r="I63" s="149" t="s">
        <v>32</v>
      </c>
      <c r="J63" s="149">
        <v>12</v>
      </c>
      <c r="K63" s="149">
        <v>9</v>
      </c>
      <c r="L63" s="149">
        <v>6</v>
      </c>
      <c r="M63" s="149">
        <v>6</v>
      </c>
      <c r="N63" s="149">
        <v>9</v>
      </c>
      <c r="O63" s="149">
        <v>9</v>
      </c>
      <c r="P63" s="149">
        <v>9</v>
      </c>
      <c r="Q63" s="149">
        <v>12</v>
      </c>
      <c r="R63" s="149">
        <v>9</v>
      </c>
      <c r="S63" s="149">
        <v>18</v>
      </c>
      <c r="T63" s="149">
        <v>12</v>
      </c>
      <c r="U63" s="149">
        <v>9</v>
      </c>
      <c r="V63" s="199"/>
      <c r="W63" s="200"/>
      <c r="X63" s="201"/>
      <c r="Y63" s="190"/>
      <c r="Z63" s="190"/>
      <c r="AA63" s="190"/>
      <c r="AB63" s="190"/>
    </row>
    <row r="64" spans="2:36">
      <c r="B64" s="146" t="s">
        <v>1175</v>
      </c>
      <c r="C64" s="16" t="s">
        <v>29</v>
      </c>
      <c r="D64" s="149" t="s">
        <v>32</v>
      </c>
      <c r="E64" s="149" t="s">
        <v>32</v>
      </c>
      <c r="F64" s="149" t="s">
        <v>32</v>
      </c>
      <c r="G64" s="149">
        <v>9</v>
      </c>
      <c r="H64" s="149">
        <v>9</v>
      </c>
      <c r="I64" s="149">
        <v>9</v>
      </c>
      <c r="J64" s="149">
        <v>15</v>
      </c>
      <c r="K64" s="149">
        <v>9</v>
      </c>
      <c r="L64" s="149">
        <v>12</v>
      </c>
      <c r="M64" s="149">
        <v>9</v>
      </c>
      <c r="N64" s="149">
        <v>12</v>
      </c>
      <c r="O64" s="149">
        <v>18</v>
      </c>
      <c r="P64" s="149">
        <v>15</v>
      </c>
      <c r="Q64" s="149">
        <v>15</v>
      </c>
      <c r="R64" s="149">
        <v>12</v>
      </c>
      <c r="S64" s="149">
        <v>30</v>
      </c>
      <c r="T64" s="199"/>
      <c r="U64" s="200"/>
      <c r="V64" s="200"/>
      <c r="W64" s="200"/>
      <c r="X64" s="201"/>
      <c r="Y64" s="190"/>
      <c r="Z64" s="121"/>
      <c r="AA64" s="121"/>
      <c r="AB64" s="121"/>
      <c r="AC64" s="121"/>
      <c r="AD64" s="121"/>
      <c r="AE64" s="121"/>
      <c r="AF64" s="121"/>
      <c r="AG64" s="121"/>
      <c r="AH64" s="121"/>
      <c r="AI64" s="121"/>
      <c r="AJ64" s="121"/>
    </row>
    <row r="65" spans="2:28">
      <c r="D65" s="190"/>
      <c r="E65" s="190"/>
      <c r="S65" s="224"/>
      <c r="T65" s="190"/>
      <c r="U65" s="190"/>
      <c r="V65" s="190"/>
      <c r="W65" s="190"/>
      <c r="X65" s="190"/>
      <c r="Y65" s="190"/>
      <c r="Z65" s="190"/>
      <c r="AA65" s="190"/>
      <c r="AB65" s="190"/>
    </row>
    <row r="66" spans="2:28">
      <c r="B66" s="15" t="s">
        <v>951</v>
      </c>
      <c r="C66" s="15"/>
      <c r="D66" s="147"/>
      <c r="E66" s="147"/>
      <c r="F66" s="147"/>
      <c r="G66" s="147"/>
      <c r="H66" s="147"/>
      <c r="I66" s="147"/>
      <c r="J66" s="147"/>
      <c r="K66" s="147"/>
      <c r="L66" s="147"/>
      <c r="M66" s="147"/>
      <c r="N66" s="147"/>
      <c r="O66" s="147"/>
      <c r="P66" s="147"/>
      <c r="Q66" s="147"/>
      <c r="R66" s="147"/>
      <c r="S66" s="147"/>
      <c r="T66" s="147"/>
      <c r="U66" s="147"/>
      <c r="V66" s="147"/>
      <c r="W66" s="147"/>
      <c r="X66" s="147"/>
      <c r="Y66" s="190"/>
      <c r="Z66" s="190"/>
      <c r="AA66" s="190"/>
      <c r="AB66" s="190"/>
    </row>
    <row r="67" spans="2:28">
      <c r="B67" s="15" t="s">
        <v>952</v>
      </c>
      <c r="C67" s="15"/>
      <c r="D67" s="147"/>
      <c r="E67" s="147"/>
      <c r="F67" s="147"/>
      <c r="G67" s="147"/>
      <c r="H67" s="147"/>
      <c r="I67" s="147"/>
      <c r="J67" s="147"/>
      <c r="K67" s="147"/>
      <c r="L67" s="147"/>
      <c r="M67" s="147"/>
      <c r="N67" s="147"/>
      <c r="O67" s="147"/>
      <c r="P67" s="147"/>
      <c r="Q67" s="147"/>
      <c r="R67" s="147"/>
      <c r="S67" s="147"/>
      <c r="T67" s="147"/>
      <c r="U67" s="147"/>
      <c r="V67" s="147"/>
      <c r="W67" s="147"/>
      <c r="X67" s="147"/>
      <c r="Y67" s="190"/>
      <c r="Z67" s="190"/>
      <c r="AA67" s="190"/>
      <c r="AB67" s="190"/>
    </row>
    <row r="68" spans="2:28">
      <c r="B68" s="146" t="s">
        <v>1173</v>
      </c>
      <c r="C68" s="16" t="s">
        <v>29</v>
      </c>
      <c r="D68" s="149"/>
      <c r="E68" s="149">
        <v>9</v>
      </c>
      <c r="F68" s="149">
        <v>12</v>
      </c>
      <c r="G68" s="149">
        <v>15</v>
      </c>
      <c r="H68" s="149">
        <v>21</v>
      </c>
      <c r="I68" s="149">
        <v>15</v>
      </c>
      <c r="J68" s="149">
        <v>24</v>
      </c>
      <c r="K68" s="149">
        <v>18</v>
      </c>
      <c r="L68" s="149">
        <v>21</v>
      </c>
      <c r="M68" s="149">
        <v>18</v>
      </c>
      <c r="N68" s="149">
        <v>27</v>
      </c>
      <c r="O68" s="149">
        <v>18</v>
      </c>
      <c r="P68" s="149">
        <v>27</v>
      </c>
      <c r="Q68" s="149">
        <v>33</v>
      </c>
      <c r="R68" s="149">
        <v>33</v>
      </c>
      <c r="S68" s="149">
        <v>36</v>
      </c>
      <c r="T68" s="149">
        <v>27</v>
      </c>
      <c r="U68" s="149">
        <v>30</v>
      </c>
      <c r="V68" s="149">
        <v>36</v>
      </c>
      <c r="W68" s="149">
        <v>30</v>
      </c>
      <c r="X68" s="149">
        <v>36</v>
      </c>
      <c r="Y68" s="190"/>
      <c r="Z68" s="190"/>
      <c r="AA68" s="190"/>
      <c r="AB68" s="190"/>
    </row>
    <row r="69" spans="2:28">
      <c r="B69" s="146" t="s">
        <v>1174</v>
      </c>
      <c r="C69" s="16" t="s">
        <v>29</v>
      </c>
      <c r="D69" s="149">
        <v>6</v>
      </c>
      <c r="E69" s="149">
        <v>9</v>
      </c>
      <c r="F69" s="149">
        <v>9</v>
      </c>
      <c r="G69" s="149">
        <v>9</v>
      </c>
      <c r="H69" s="149">
        <v>24</v>
      </c>
      <c r="I69" s="149">
        <v>12</v>
      </c>
      <c r="J69" s="149">
        <v>21</v>
      </c>
      <c r="K69" s="149">
        <v>15</v>
      </c>
      <c r="L69" s="149">
        <v>21</v>
      </c>
      <c r="M69" s="149">
        <v>15</v>
      </c>
      <c r="N69" s="149">
        <v>24</v>
      </c>
      <c r="O69" s="149">
        <v>27</v>
      </c>
      <c r="P69" s="149">
        <v>21</v>
      </c>
      <c r="Q69" s="149">
        <v>33</v>
      </c>
      <c r="R69" s="149">
        <v>27</v>
      </c>
      <c r="S69" s="149">
        <v>36</v>
      </c>
      <c r="T69" s="149">
        <v>27</v>
      </c>
      <c r="U69" s="149">
        <v>21</v>
      </c>
      <c r="V69" s="191"/>
      <c r="W69" s="192"/>
      <c r="X69" s="193"/>
      <c r="Y69" s="190"/>
      <c r="Z69" s="190"/>
      <c r="AA69" s="190"/>
      <c r="AB69" s="190"/>
    </row>
    <row r="70" spans="2:28">
      <c r="B70" s="146" t="s">
        <v>1175</v>
      </c>
      <c r="C70" s="16" t="s">
        <v>29</v>
      </c>
      <c r="D70" s="149">
        <v>6</v>
      </c>
      <c r="E70" s="149">
        <v>9</v>
      </c>
      <c r="F70" s="149">
        <v>12</v>
      </c>
      <c r="G70" s="149">
        <v>12</v>
      </c>
      <c r="H70" s="149">
        <v>21</v>
      </c>
      <c r="I70" s="149">
        <v>12</v>
      </c>
      <c r="J70" s="149">
        <v>15</v>
      </c>
      <c r="K70" s="149">
        <v>12</v>
      </c>
      <c r="L70" s="149">
        <v>18</v>
      </c>
      <c r="M70" s="149">
        <v>18</v>
      </c>
      <c r="N70" s="149">
        <v>24</v>
      </c>
      <c r="O70" s="149">
        <v>24</v>
      </c>
      <c r="P70" s="149">
        <v>21</v>
      </c>
      <c r="Q70" s="149">
        <v>30</v>
      </c>
      <c r="R70" s="149">
        <v>27</v>
      </c>
      <c r="S70" s="149">
        <v>30</v>
      </c>
      <c r="T70" s="191"/>
      <c r="U70" s="192"/>
      <c r="V70" s="192"/>
      <c r="W70" s="192"/>
      <c r="X70" s="193"/>
      <c r="Y70" s="190"/>
      <c r="Z70" s="190"/>
      <c r="AA70" s="190"/>
      <c r="AB70" s="190"/>
    </row>
    <row r="71" spans="2:28">
      <c r="B71" s="15" t="s">
        <v>953</v>
      </c>
      <c r="C71" s="15"/>
      <c r="D71" s="149"/>
      <c r="E71" s="149"/>
      <c r="F71" s="149"/>
      <c r="G71" s="149"/>
      <c r="H71" s="149"/>
      <c r="I71" s="149"/>
      <c r="J71" s="149"/>
      <c r="K71" s="149"/>
      <c r="L71" s="149"/>
      <c r="M71" s="149"/>
      <c r="N71" s="149"/>
      <c r="O71" s="149"/>
      <c r="P71" s="149"/>
      <c r="Q71" s="149"/>
      <c r="R71" s="149"/>
      <c r="S71" s="149"/>
      <c r="T71" s="149"/>
      <c r="U71" s="149"/>
      <c r="V71" s="149"/>
      <c r="W71" s="149"/>
      <c r="X71" s="149"/>
      <c r="Y71" s="190"/>
      <c r="Z71" s="190"/>
      <c r="AA71" s="190"/>
      <c r="AB71" s="190"/>
    </row>
    <row r="72" spans="2:28">
      <c r="B72" s="146" t="s">
        <v>1173</v>
      </c>
      <c r="C72" s="16" t="s">
        <v>29</v>
      </c>
      <c r="D72" s="149"/>
      <c r="E72" s="149"/>
      <c r="F72" s="149"/>
      <c r="G72" s="149"/>
      <c r="H72" s="149"/>
      <c r="I72" s="149" t="s">
        <v>32</v>
      </c>
      <c r="J72" s="149"/>
      <c r="K72" s="149" t="s">
        <v>32</v>
      </c>
      <c r="L72" s="149" t="s">
        <v>32</v>
      </c>
      <c r="M72" s="149"/>
      <c r="N72" s="149" t="s">
        <v>32</v>
      </c>
      <c r="O72" s="149">
        <v>9</v>
      </c>
      <c r="P72" s="149" t="s">
        <v>32</v>
      </c>
      <c r="Q72" s="149" t="s">
        <v>32</v>
      </c>
      <c r="R72" s="149" t="s">
        <v>32</v>
      </c>
      <c r="S72" s="149">
        <v>6</v>
      </c>
      <c r="T72" s="149">
        <v>9</v>
      </c>
      <c r="U72" s="149" t="s">
        <v>32</v>
      </c>
      <c r="V72" s="149">
        <v>9</v>
      </c>
      <c r="W72" s="149" t="s">
        <v>32</v>
      </c>
      <c r="X72" s="149">
        <v>9</v>
      </c>
      <c r="Y72" s="190"/>
      <c r="Z72" s="190"/>
      <c r="AA72" s="190"/>
      <c r="AB72" s="190"/>
    </row>
    <row r="73" spans="2:28">
      <c r="B73" s="146" t="s">
        <v>1174</v>
      </c>
      <c r="C73" s="16" t="s">
        <v>29</v>
      </c>
      <c r="D73" s="149"/>
      <c r="E73" s="149"/>
      <c r="F73" s="149" t="s">
        <v>32</v>
      </c>
      <c r="G73" s="149"/>
      <c r="H73" s="149" t="s">
        <v>32</v>
      </c>
      <c r="I73" s="149"/>
      <c r="J73" s="149" t="s">
        <v>32</v>
      </c>
      <c r="K73" s="149" t="s">
        <v>32</v>
      </c>
      <c r="L73" s="149" t="s">
        <v>32</v>
      </c>
      <c r="M73" s="149" t="s">
        <v>32</v>
      </c>
      <c r="N73" s="149">
        <v>6</v>
      </c>
      <c r="O73" s="149" t="s">
        <v>32</v>
      </c>
      <c r="P73" s="149">
        <v>6</v>
      </c>
      <c r="Q73" s="149" t="s">
        <v>32</v>
      </c>
      <c r="R73" s="149" t="s">
        <v>32</v>
      </c>
      <c r="S73" s="149">
        <v>6</v>
      </c>
      <c r="T73" s="149" t="s">
        <v>32</v>
      </c>
      <c r="U73" s="149" t="s">
        <v>32</v>
      </c>
      <c r="V73" s="191"/>
      <c r="W73" s="192"/>
      <c r="X73" s="193"/>
      <c r="Y73" s="190"/>
      <c r="Z73" s="190"/>
      <c r="AA73" s="190"/>
      <c r="AB73" s="190"/>
    </row>
    <row r="74" spans="2:28">
      <c r="B74" s="146" t="s">
        <v>1175</v>
      </c>
      <c r="C74" s="16" t="s">
        <v>29</v>
      </c>
      <c r="D74" s="149"/>
      <c r="E74" s="149"/>
      <c r="F74" s="149" t="s">
        <v>32</v>
      </c>
      <c r="G74" s="149" t="s">
        <v>32</v>
      </c>
      <c r="H74" s="149" t="s">
        <v>32</v>
      </c>
      <c r="I74" s="149" t="s">
        <v>32</v>
      </c>
      <c r="J74" s="149" t="s">
        <v>32</v>
      </c>
      <c r="K74" s="149" t="s">
        <v>32</v>
      </c>
      <c r="L74" s="149" t="s">
        <v>32</v>
      </c>
      <c r="M74" s="149" t="s">
        <v>32</v>
      </c>
      <c r="N74" s="149">
        <v>9</v>
      </c>
      <c r="O74" s="149" t="s">
        <v>32</v>
      </c>
      <c r="P74" s="149" t="s">
        <v>32</v>
      </c>
      <c r="Q74" s="149" t="s">
        <v>32</v>
      </c>
      <c r="R74" s="149" t="s">
        <v>32</v>
      </c>
      <c r="S74" s="149" t="s">
        <v>32</v>
      </c>
      <c r="T74" s="191"/>
      <c r="U74" s="192"/>
      <c r="V74" s="192"/>
      <c r="W74" s="192"/>
      <c r="X74" s="193"/>
      <c r="Y74" s="190"/>
      <c r="Z74" s="190"/>
      <c r="AA74" s="190"/>
      <c r="AB74" s="190"/>
    </row>
    <row r="75" spans="2:28">
      <c r="B75" s="15" t="s">
        <v>954</v>
      </c>
      <c r="C75" s="15"/>
      <c r="D75" s="149"/>
      <c r="E75" s="149"/>
      <c r="F75" s="149"/>
      <c r="G75" s="149"/>
      <c r="H75" s="149"/>
      <c r="I75" s="149"/>
      <c r="J75" s="149"/>
      <c r="K75" s="149"/>
      <c r="L75" s="149"/>
      <c r="M75" s="149"/>
      <c r="N75" s="149"/>
      <c r="O75" s="149"/>
      <c r="P75" s="149"/>
      <c r="Q75" s="149"/>
      <c r="R75" s="149"/>
      <c r="S75" s="149"/>
      <c r="T75" s="149"/>
      <c r="U75" s="149"/>
      <c r="V75" s="149"/>
      <c r="W75" s="149"/>
      <c r="X75" s="149"/>
      <c r="Y75" s="190"/>
      <c r="Z75" s="190"/>
      <c r="AA75" s="190"/>
      <c r="AB75" s="190"/>
    </row>
    <row r="76" spans="2:28">
      <c r="B76" s="146" t="s">
        <v>1173</v>
      </c>
      <c r="C76" s="16" t="s">
        <v>29</v>
      </c>
      <c r="D76" s="149"/>
      <c r="E76" s="149"/>
      <c r="F76" s="149"/>
      <c r="G76" s="149" t="s">
        <v>32</v>
      </c>
      <c r="H76" s="149" t="s">
        <v>32</v>
      </c>
      <c r="I76" s="149"/>
      <c r="J76" s="149"/>
      <c r="K76" s="149"/>
      <c r="L76" s="149"/>
      <c r="M76" s="149"/>
      <c r="N76" s="149"/>
      <c r="O76" s="149"/>
      <c r="P76" s="149"/>
      <c r="Q76" s="149"/>
      <c r="R76" s="149"/>
      <c r="S76" s="149"/>
      <c r="T76" s="149"/>
      <c r="U76" s="149"/>
      <c r="V76" s="149" t="s">
        <v>32</v>
      </c>
      <c r="W76" s="149" t="s">
        <v>32</v>
      </c>
      <c r="X76" s="149"/>
      <c r="Y76" s="190"/>
      <c r="Z76" s="190"/>
      <c r="AA76" s="190"/>
      <c r="AB76" s="190"/>
    </row>
    <row r="77" spans="2:28">
      <c r="B77" s="146" t="s">
        <v>1174</v>
      </c>
      <c r="C77" s="16" t="s">
        <v>29</v>
      </c>
      <c r="D77" s="149" t="s">
        <v>32</v>
      </c>
      <c r="E77" s="149"/>
      <c r="F77" s="149"/>
      <c r="G77" s="149" t="s">
        <v>32</v>
      </c>
      <c r="H77" s="149" t="s">
        <v>32</v>
      </c>
      <c r="I77" s="149"/>
      <c r="J77" s="149"/>
      <c r="K77" s="149"/>
      <c r="L77" s="149"/>
      <c r="M77" s="149"/>
      <c r="N77" s="149"/>
      <c r="O77" s="149"/>
      <c r="P77" s="149"/>
      <c r="Q77" s="149" t="s">
        <v>32</v>
      </c>
      <c r="R77" s="149" t="s">
        <v>32</v>
      </c>
      <c r="S77" s="149" t="s">
        <v>32</v>
      </c>
      <c r="T77" s="149" t="s">
        <v>32</v>
      </c>
      <c r="U77" s="149" t="s">
        <v>32</v>
      </c>
      <c r="V77" s="191"/>
      <c r="W77" s="192"/>
      <c r="X77" s="193"/>
      <c r="Y77" s="190"/>
      <c r="Z77" s="190"/>
      <c r="AA77" s="190"/>
      <c r="AB77" s="190"/>
    </row>
    <row r="78" spans="2:28">
      <c r="B78" s="146" t="s">
        <v>1175</v>
      </c>
      <c r="C78" s="16" t="s">
        <v>29</v>
      </c>
      <c r="D78" s="149" t="s">
        <v>32</v>
      </c>
      <c r="E78" s="149"/>
      <c r="F78" s="149"/>
      <c r="G78" s="149" t="s">
        <v>32</v>
      </c>
      <c r="H78" s="149" t="s">
        <v>32</v>
      </c>
      <c r="I78" s="149"/>
      <c r="J78" s="149"/>
      <c r="K78" s="149" t="s">
        <v>32</v>
      </c>
      <c r="L78" s="149"/>
      <c r="M78" s="149"/>
      <c r="N78" s="149"/>
      <c r="O78" s="149"/>
      <c r="P78" s="149" t="s">
        <v>32</v>
      </c>
      <c r="Q78" s="149"/>
      <c r="R78" s="149" t="s">
        <v>32</v>
      </c>
      <c r="S78" s="149"/>
      <c r="T78" s="191"/>
      <c r="U78" s="192"/>
      <c r="V78" s="192"/>
      <c r="W78" s="192"/>
      <c r="X78" s="193"/>
      <c r="Y78" s="190"/>
      <c r="Z78" s="190"/>
      <c r="AA78" s="190"/>
      <c r="AB78" s="190"/>
    </row>
    <row r="79" spans="2:28">
      <c r="B79" s="15" t="s">
        <v>956</v>
      </c>
      <c r="C79" s="15"/>
      <c r="D79" s="149"/>
      <c r="E79" s="149"/>
      <c r="F79" s="149"/>
      <c r="G79" s="149"/>
      <c r="H79" s="149"/>
      <c r="I79" s="149"/>
      <c r="J79" s="149"/>
      <c r="K79" s="149"/>
      <c r="L79" s="149"/>
      <c r="M79" s="149"/>
      <c r="N79" s="149"/>
      <c r="O79" s="149"/>
      <c r="P79" s="149"/>
      <c r="Q79" s="149"/>
      <c r="R79" s="149"/>
      <c r="S79" s="149"/>
      <c r="T79" s="149"/>
      <c r="U79" s="149"/>
      <c r="V79" s="149"/>
      <c r="W79" s="149"/>
      <c r="X79" s="149"/>
      <c r="Y79" s="190"/>
      <c r="Z79" s="190"/>
      <c r="AA79" s="190"/>
      <c r="AB79" s="190"/>
    </row>
    <row r="80" spans="2:28">
      <c r="B80" s="146" t="s">
        <v>1173</v>
      </c>
      <c r="C80" s="16" t="s">
        <v>29</v>
      </c>
      <c r="D80" s="149"/>
      <c r="E80" s="149" t="s">
        <v>32</v>
      </c>
      <c r="F80" s="149" t="s">
        <v>32</v>
      </c>
      <c r="G80" s="149" t="s">
        <v>32</v>
      </c>
      <c r="H80" s="149"/>
      <c r="I80" s="149" t="s">
        <v>32</v>
      </c>
      <c r="J80" s="149"/>
      <c r="K80" s="149" t="s">
        <v>32</v>
      </c>
      <c r="L80" s="149" t="s">
        <v>32</v>
      </c>
      <c r="M80" s="149" t="s">
        <v>32</v>
      </c>
      <c r="N80" s="149" t="s">
        <v>32</v>
      </c>
      <c r="O80" s="149" t="s">
        <v>32</v>
      </c>
      <c r="P80" s="149" t="s">
        <v>32</v>
      </c>
      <c r="Q80" s="149" t="s">
        <v>32</v>
      </c>
      <c r="R80" s="149">
        <v>9</v>
      </c>
      <c r="S80" s="149" t="s">
        <v>32</v>
      </c>
      <c r="T80" s="149"/>
      <c r="U80" s="149" t="s">
        <v>32</v>
      </c>
      <c r="V80" s="149" t="s">
        <v>32</v>
      </c>
      <c r="W80" s="149" t="s">
        <v>32</v>
      </c>
      <c r="X80" s="149" t="s">
        <v>32</v>
      </c>
      <c r="Y80" s="190"/>
      <c r="Z80" s="190"/>
      <c r="AA80" s="190"/>
      <c r="AB80" s="190"/>
    </row>
    <row r="81" spans="2:28">
      <c r="B81" s="146" t="s">
        <v>1174</v>
      </c>
      <c r="C81" s="16" t="s">
        <v>29</v>
      </c>
      <c r="D81" s="149" t="s">
        <v>32</v>
      </c>
      <c r="E81" s="149" t="s">
        <v>32</v>
      </c>
      <c r="F81" s="149"/>
      <c r="G81" s="149" t="s">
        <v>32</v>
      </c>
      <c r="H81" s="149" t="s">
        <v>32</v>
      </c>
      <c r="I81" s="149" t="s">
        <v>32</v>
      </c>
      <c r="J81" s="149"/>
      <c r="K81" s="149" t="s">
        <v>32</v>
      </c>
      <c r="L81" s="149">
        <v>6</v>
      </c>
      <c r="M81" s="149" t="s">
        <v>32</v>
      </c>
      <c r="N81" s="149" t="s">
        <v>32</v>
      </c>
      <c r="O81" s="149" t="s">
        <v>32</v>
      </c>
      <c r="P81" s="149" t="s">
        <v>32</v>
      </c>
      <c r="Q81" s="149" t="s">
        <v>32</v>
      </c>
      <c r="R81" s="149">
        <v>9</v>
      </c>
      <c r="S81" s="149">
        <v>9</v>
      </c>
      <c r="T81" s="149" t="s">
        <v>32</v>
      </c>
      <c r="U81" s="149" t="s">
        <v>32</v>
      </c>
      <c r="V81" s="191"/>
      <c r="W81" s="192"/>
      <c r="X81" s="193"/>
      <c r="Y81" s="190"/>
      <c r="Z81" s="190"/>
      <c r="AA81" s="190"/>
      <c r="AB81" s="190"/>
    </row>
    <row r="82" spans="2:28">
      <c r="B82" s="146" t="s">
        <v>1175</v>
      </c>
      <c r="C82" s="16" t="s">
        <v>29</v>
      </c>
      <c r="D82" s="149" t="s">
        <v>32</v>
      </c>
      <c r="E82" s="149" t="s">
        <v>32</v>
      </c>
      <c r="F82" s="149"/>
      <c r="G82" s="149" t="s">
        <v>32</v>
      </c>
      <c r="H82" s="149" t="s">
        <v>32</v>
      </c>
      <c r="I82" s="149" t="s">
        <v>32</v>
      </c>
      <c r="J82" s="149" t="s">
        <v>32</v>
      </c>
      <c r="K82" s="149" t="s">
        <v>32</v>
      </c>
      <c r="L82" s="149" t="s">
        <v>32</v>
      </c>
      <c r="M82" s="149" t="s">
        <v>32</v>
      </c>
      <c r="N82" s="149" t="s">
        <v>32</v>
      </c>
      <c r="O82" s="149" t="s">
        <v>32</v>
      </c>
      <c r="P82" s="149"/>
      <c r="Q82" s="149" t="s">
        <v>32</v>
      </c>
      <c r="R82" s="149">
        <v>6</v>
      </c>
      <c r="S82" s="149">
        <v>6</v>
      </c>
      <c r="T82" s="191"/>
      <c r="U82" s="192"/>
      <c r="V82" s="192"/>
      <c r="W82" s="192"/>
      <c r="X82" s="193"/>
      <c r="Y82" s="190"/>
      <c r="Z82" s="190"/>
      <c r="AA82" s="190"/>
      <c r="AB82" s="190"/>
    </row>
    <row r="83" spans="2:28">
      <c r="B83" s="15" t="s">
        <v>957</v>
      </c>
      <c r="C83" s="15"/>
      <c r="D83" s="149"/>
      <c r="E83" s="149"/>
      <c r="F83" s="149"/>
      <c r="G83" s="149"/>
      <c r="H83" s="149"/>
      <c r="I83" s="149"/>
      <c r="J83" s="149"/>
      <c r="K83" s="149"/>
      <c r="L83" s="149"/>
      <c r="M83" s="149"/>
      <c r="N83" s="149"/>
      <c r="O83" s="149"/>
      <c r="P83" s="149"/>
      <c r="Q83" s="149"/>
      <c r="R83" s="149"/>
      <c r="S83" s="149"/>
      <c r="T83" s="149"/>
      <c r="U83" s="149"/>
      <c r="V83" s="149"/>
      <c r="W83" s="149"/>
      <c r="X83" s="149"/>
      <c r="Y83" s="190"/>
      <c r="Z83" s="190"/>
      <c r="AA83" s="190"/>
      <c r="AB83" s="190"/>
    </row>
    <row r="84" spans="2:28">
      <c r="B84" s="146" t="s">
        <v>1173</v>
      </c>
      <c r="C84" s="16" t="s">
        <v>29</v>
      </c>
      <c r="D84" s="149"/>
      <c r="E84" s="149" t="s">
        <v>32</v>
      </c>
      <c r="F84" s="149"/>
      <c r="G84" s="149" t="s">
        <v>32</v>
      </c>
      <c r="H84" s="149" t="s">
        <v>32</v>
      </c>
      <c r="I84" s="149"/>
      <c r="J84" s="149" t="s">
        <v>32</v>
      </c>
      <c r="K84" s="149"/>
      <c r="L84" s="149" t="s">
        <v>32</v>
      </c>
      <c r="M84" s="149" t="s">
        <v>32</v>
      </c>
      <c r="N84" s="149" t="s">
        <v>32</v>
      </c>
      <c r="O84" s="149" t="s">
        <v>32</v>
      </c>
      <c r="P84" s="149" t="s">
        <v>32</v>
      </c>
      <c r="Q84" s="149" t="s">
        <v>32</v>
      </c>
      <c r="R84" s="149" t="s">
        <v>32</v>
      </c>
      <c r="S84" s="149">
        <v>6</v>
      </c>
      <c r="T84" s="149" t="s">
        <v>32</v>
      </c>
      <c r="U84" s="149" t="s">
        <v>32</v>
      </c>
      <c r="V84" s="149" t="s">
        <v>32</v>
      </c>
      <c r="W84" s="149" t="s">
        <v>32</v>
      </c>
      <c r="X84" s="149"/>
      <c r="Y84" s="190"/>
      <c r="Z84" s="190"/>
      <c r="AA84" s="190"/>
      <c r="AB84" s="190"/>
    </row>
    <row r="85" spans="2:28">
      <c r="B85" s="146" t="s">
        <v>1174</v>
      </c>
      <c r="C85" s="16" t="s">
        <v>29</v>
      </c>
      <c r="D85" s="149"/>
      <c r="E85" s="149" t="s">
        <v>32</v>
      </c>
      <c r="F85" s="149"/>
      <c r="G85" s="149" t="s">
        <v>32</v>
      </c>
      <c r="H85" s="149" t="s">
        <v>32</v>
      </c>
      <c r="I85" s="149" t="s">
        <v>32</v>
      </c>
      <c r="J85" s="149" t="s">
        <v>32</v>
      </c>
      <c r="K85" s="149"/>
      <c r="L85" s="149" t="s">
        <v>32</v>
      </c>
      <c r="M85" s="149" t="s">
        <v>32</v>
      </c>
      <c r="N85" s="149"/>
      <c r="O85" s="149" t="s">
        <v>32</v>
      </c>
      <c r="P85" s="149" t="s">
        <v>32</v>
      </c>
      <c r="Q85" s="149" t="s">
        <v>32</v>
      </c>
      <c r="R85" s="149" t="s">
        <v>32</v>
      </c>
      <c r="S85" s="149">
        <v>6</v>
      </c>
      <c r="T85" s="149" t="s">
        <v>32</v>
      </c>
      <c r="U85" s="149" t="s">
        <v>32</v>
      </c>
      <c r="V85" s="191"/>
      <c r="W85" s="192"/>
      <c r="X85" s="193"/>
      <c r="Y85" s="190"/>
      <c r="Z85" s="190"/>
      <c r="AA85" s="190"/>
      <c r="AB85" s="190"/>
    </row>
    <row r="86" spans="2:28">
      <c r="B86" s="146" t="s">
        <v>1175</v>
      </c>
      <c r="C86" s="16" t="s">
        <v>29</v>
      </c>
      <c r="D86" s="149"/>
      <c r="E86" s="149" t="s">
        <v>32</v>
      </c>
      <c r="F86" s="149"/>
      <c r="G86" s="149" t="s">
        <v>32</v>
      </c>
      <c r="H86" s="149" t="s">
        <v>32</v>
      </c>
      <c r="I86" s="149" t="s">
        <v>32</v>
      </c>
      <c r="J86" s="149" t="s">
        <v>32</v>
      </c>
      <c r="K86" s="149"/>
      <c r="L86" s="149" t="s">
        <v>32</v>
      </c>
      <c r="M86" s="149" t="s">
        <v>32</v>
      </c>
      <c r="N86" s="149"/>
      <c r="O86" s="149" t="s">
        <v>32</v>
      </c>
      <c r="P86" s="149"/>
      <c r="Q86" s="149">
        <v>6</v>
      </c>
      <c r="R86" s="149" t="s">
        <v>32</v>
      </c>
      <c r="S86" s="149">
        <v>6</v>
      </c>
      <c r="T86" s="191"/>
      <c r="U86" s="192"/>
      <c r="V86" s="192"/>
      <c r="W86" s="192"/>
      <c r="X86" s="193"/>
      <c r="Y86" s="190"/>
      <c r="Z86" s="190"/>
      <c r="AA86" s="190"/>
      <c r="AB86" s="190"/>
    </row>
    <row r="87" spans="2:28">
      <c r="B87" s="15" t="s">
        <v>955</v>
      </c>
      <c r="C87" s="15"/>
      <c r="D87" s="149"/>
      <c r="E87" s="149"/>
      <c r="F87" s="149"/>
      <c r="G87" s="149"/>
      <c r="H87" s="149"/>
      <c r="I87" s="149"/>
      <c r="J87" s="149"/>
      <c r="K87" s="149"/>
      <c r="L87" s="149"/>
      <c r="M87" s="149"/>
      <c r="N87" s="149"/>
      <c r="O87" s="149"/>
      <c r="P87" s="149"/>
      <c r="Q87" s="149"/>
      <c r="R87" s="149"/>
      <c r="S87" s="149"/>
      <c r="T87" s="149"/>
      <c r="U87" s="149"/>
      <c r="V87" s="149"/>
      <c r="W87" s="149"/>
      <c r="X87" s="149"/>
      <c r="Y87" s="190"/>
      <c r="Z87" s="190"/>
      <c r="AA87" s="190"/>
      <c r="AB87" s="190"/>
    </row>
    <row r="88" spans="2:28">
      <c r="B88" s="146" t="s">
        <v>1173</v>
      </c>
      <c r="C88" s="16" t="s">
        <v>29</v>
      </c>
      <c r="D88" s="149"/>
      <c r="E88" s="149"/>
      <c r="F88" s="149"/>
      <c r="G88" s="149" t="s">
        <v>32</v>
      </c>
      <c r="H88" s="149" t="s">
        <v>32</v>
      </c>
      <c r="I88" s="149" t="s">
        <v>32</v>
      </c>
      <c r="J88" s="149" t="s">
        <v>32</v>
      </c>
      <c r="K88" s="149" t="s">
        <v>32</v>
      </c>
      <c r="L88" s="149" t="s">
        <v>32</v>
      </c>
      <c r="M88" s="149" t="s">
        <v>32</v>
      </c>
      <c r="N88" s="149" t="s">
        <v>32</v>
      </c>
      <c r="O88" s="149" t="s">
        <v>32</v>
      </c>
      <c r="P88" s="149" t="s">
        <v>32</v>
      </c>
      <c r="Q88" s="149" t="s">
        <v>32</v>
      </c>
      <c r="R88" s="149"/>
      <c r="S88" s="149" t="s">
        <v>32</v>
      </c>
      <c r="T88" s="149" t="s">
        <v>32</v>
      </c>
      <c r="U88" s="149" t="s">
        <v>32</v>
      </c>
      <c r="V88" s="149">
        <v>6</v>
      </c>
      <c r="W88" s="149" t="s">
        <v>32</v>
      </c>
      <c r="X88" s="149">
        <v>6</v>
      </c>
      <c r="Y88" s="190"/>
      <c r="Z88" s="190"/>
      <c r="AA88" s="190"/>
      <c r="AB88" s="190"/>
    </row>
    <row r="89" spans="2:28">
      <c r="B89" s="146" t="s">
        <v>1174</v>
      </c>
      <c r="C89" s="16" t="s">
        <v>29</v>
      </c>
      <c r="D89" s="149" t="s">
        <v>32</v>
      </c>
      <c r="E89" s="149"/>
      <c r="F89" s="149" t="s">
        <v>32</v>
      </c>
      <c r="G89" s="149" t="s">
        <v>32</v>
      </c>
      <c r="H89" s="149"/>
      <c r="I89" s="149" t="s">
        <v>32</v>
      </c>
      <c r="J89" s="149" t="s">
        <v>32</v>
      </c>
      <c r="K89" s="149" t="s">
        <v>32</v>
      </c>
      <c r="L89" s="149" t="s">
        <v>32</v>
      </c>
      <c r="M89" s="149" t="s">
        <v>32</v>
      </c>
      <c r="N89" s="149" t="s">
        <v>32</v>
      </c>
      <c r="O89" s="149" t="s">
        <v>32</v>
      </c>
      <c r="P89" s="149" t="s">
        <v>32</v>
      </c>
      <c r="Q89" s="149" t="s">
        <v>32</v>
      </c>
      <c r="R89" s="149" t="s">
        <v>32</v>
      </c>
      <c r="S89" s="149" t="s">
        <v>32</v>
      </c>
      <c r="T89" s="149" t="s">
        <v>32</v>
      </c>
      <c r="U89" s="149" t="s">
        <v>32</v>
      </c>
      <c r="V89" s="191"/>
      <c r="W89" s="192"/>
      <c r="X89" s="193"/>
      <c r="Y89" s="190"/>
      <c r="Z89" s="190"/>
      <c r="AA89" s="190"/>
      <c r="AB89" s="190"/>
    </row>
    <row r="90" spans="2:28">
      <c r="B90" s="146" t="s">
        <v>1175</v>
      </c>
      <c r="C90" s="16" t="s">
        <v>29</v>
      </c>
      <c r="D90" s="149" t="s">
        <v>32</v>
      </c>
      <c r="E90" s="149"/>
      <c r="F90" s="149"/>
      <c r="G90" s="149" t="s">
        <v>32</v>
      </c>
      <c r="H90" s="149"/>
      <c r="I90" s="149" t="s">
        <v>32</v>
      </c>
      <c r="J90" s="149" t="s">
        <v>32</v>
      </c>
      <c r="K90" s="149" t="s">
        <v>32</v>
      </c>
      <c r="L90" s="149" t="s">
        <v>32</v>
      </c>
      <c r="M90" s="149" t="s">
        <v>32</v>
      </c>
      <c r="N90" s="149" t="s">
        <v>32</v>
      </c>
      <c r="O90" s="149">
        <v>6</v>
      </c>
      <c r="P90" s="149" t="s">
        <v>32</v>
      </c>
      <c r="Q90" s="149">
        <v>6</v>
      </c>
      <c r="R90" s="149" t="s">
        <v>32</v>
      </c>
      <c r="S90" s="149">
        <v>9</v>
      </c>
      <c r="T90" s="191"/>
      <c r="U90" s="192"/>
      <c r="V90" s="192"/>
      <c r="W90" s="192"/>
      <c r="X90" s="193"/>
      <c r="Y90" s="190"/>
      <c r="Z90" s="190"/>
      <c r="AA90" s="190"/>
      <c r="AB90" s="190"/>
    </row>
    <row r="91" spans="2:28">
      <c r="T91" s="190"/>
      <c r="U91" s="190"/>
      <c r="V91" s="190"/>
      <c r="W91" s="190"/>
      <c r="X91" s="190"/>
      <c r="Y91" s="190"/>
      <c r="Z91" s="190"/>
      <c r="AA91" s="190"/>
      <c r="AB91" s="190"/>
    </row>
    <row r="92" spans="2:28">
      <c r="B92" s="15" t="s">
        <v>958</v>
      </c>
      <c r="C92" s="15"/>
      <c r="D92" s="147"/>
      <c r="E92" s="147"/>
      <c r="F92" s="147"/>
      <c r="G92" s="147"/>
      <c r="H92" s="147"/>
      <c r="I92" s="147"/>
      <c r="J92" s="147"/>
      <c r="K92" s="147"/>
      <c r="L92" s="147"/>
      <c r="M92" s="147"/>
      <c r="N92" s="147"/>
      <c r="O92" s="147"/>
      <c r="P92" s="147"/>
      <c r="Q92" s="147"/>
      <c r="R92" s="147"/>
      <c r="S92" s="147"/>
      <c r="T92" s="147"/>
      <c r="U92" s="147"/>
      <c r="V92" s="147"/>
      <c r="W92" s="147"/>
      <c r="X92" s="147"/>
      <c r="Y92" s="190"/>
      <c r="Z92" s="190"/>
      <c r="AA92" s="190"/>
      <c r="AB92" s="190"/>
    </row>
    <row r="93" spans="2:28">
      <c r="B93" s="15" t="s">
        <v>959</v>
      </c>
      <c r="C93" s="15"/>
      <c r="D93" s="147"/>
      <c r="E93" s="147"/>
      <c r="F93" s="147"/>
      <c r="G93" s="147"/>
      <c r="H93" s="147"/>
      <c r="I93" s="147"/>
      <c r="J93" s="147"/>
      <c r="K93" s="147"/>
      <c r="L93" s="147"/>
      <c r="M93" s="147"/>
      <c r="N93" s="147"/>
      <c r="O93" s="147"/>
      <c r="P93" s="147"/>
      <c r="Q93" s="147"/>
      <c r="R93" s="147"/>
      <c r="S93" s="147"/>
      <c r="T93" s="147"/>
      <c r="U93" s="147"/>
      <c r="V93" s="147"/>
      <c r="W93" s="147"/>
      <c r="X93" s="147"/>
      <c r="Y93" s="190"/>
      <c r="Z93" s="190"/>
      <c r="AA93" s="190"/>
      <c r="AB93" s="190"/>
    </row>
    <row r="94" spans="2:28">
      <c r="B94" s="146" t="s">
        <v>1173</v>
      </c>
      <c r="C94" s="16" t="s">
        <v>29</v>
      </c>
      <c r="D94" s="149"/>
      <c r="E94" s="149" t="s">
        <v>32</v>
      </c>
      <c r="F94" s="149"/>
      <c r="G94" s="149" t="s">
        <v>32</v>
      </c>
      <c r="H94" s="149" t="s">
        <v>32</v>
      </c>
      <c r="I94" s="149" t="s">
        <v>32</v>
      </c>
      <c r="J94" s="149"/>
      <c r="K94" s="149" t="s">
        <v>32</v>
      </c>
      <c r="L94" s="149" t="s">
        <v>32</v>
      </c>
      <c r="M94" s="149" t="s">
        <v>32</v>
      </c>
      <c r="N94" s="149" t="s">
        <v>32</v>
      </c>
      <c r="O94" s="149" t="s">
        <v>32</v>
      </c>
      <c r="P94" s="149" t="s">
        <v>32</v>
      </c>
      <c r="Q94" s="149" t="s">
        <v>32</v>
      </c>
      <c r="R94" s="149" t="s">
        <v>32</v>
      </c>
      <c r="S94" s="149">
        <v>6</v>
      </c>
      <c r="T94" s="149" t="s">
        <v>32</v>
      </c>
      <c r="U94" s="149" t="s">
        <v>32</v>
      </c>
      <c r="V94" s="149">
        <v>9</v>
      </c>
      <c r="W94" s="149">
        <v>6</v>
      </c>
      <c r="X94" s="149">
        <v>6</v>
      </c>
      <c r="Y94" s="190"/>
      <c r="Z94" s="190"/>
      <c r="AA94" s="190"/>
      <c r="AB94" s="190"/>
    </row>
    <row r="95" spans="2:28">
      <c r="B95" s="146" t="s">
        <v>1174</v>
      </c>
      <c r="C95" s="16" t="s">
        <v>29</v>
      </c>
      <c r="D95" s="149" t="s">
        <v>32</v>
      </c>
      <c r="E95" s="149" t="s">
        <v>32</v>
      </c>
      <c r="F95" s="149" t="s">
        <v>32</v>
      </c>
      <c r="G95" s="149">
        <v>9</v>
      </c>
      <c r="H95" s="149" t="s">
        <v>32</v>
      </c>
      <c r="I95" s="149" t="s">
        <v>32</v>
      </c>
      <c r="J95" s="149"/>
      <c r="K95" s="149" t="s">
        <v>32</v>
      </c>
      <c r="L95" s="149" t="s">
        <v>32</v>
      </c>
      <c r="M95" s="149" t="s">
        <v>32</v>
      </c>
      <c r="N95" s="149" t="s">
        <v>32</v>
      </c>
      <c r="O95" s="149" t="s">
        <v>32</v>
      </c>
      <c r="P95" s="149" t="s">
        <v>32</v>
      </c>
      <c r="Q95" s="149" t="s">
        <v>32</v>
      </c>
      <c r="R95" s="149">
        <v>6</v>
      </c>
      <c r="S95" s="149">
        <v>6</v>
      </c>
      <c r="T95" s="149">
        <v>6</v>
      </c>
      <c r="U95" s="149" t="s">
        <v>32</v>
      </c>
      <c r="V95" s="191"/>
      <c r="W95" s="192"/>
      <c r="X95" s="193"/>
      <c r="Y95" s="190"/>
      <c r="Z95" s="190"/>
      <c r="AA95" s="190"/>
      <c r="AB95" s="190"/>
    </row>
    <row r="96" spans="2:28">
      <c r="B96" s="146" t="s">
        <v>1175</v>
      </c>
      <c r="C96" s="16" t="s">
        <v>29</v>
      </c>
      <c r="D96" s="149" t="s">
        <v>32</v>
      </c>
      <c r="E96" s="149" t="s">
        <v>32</v>
      </c>
      <c r="F96" s="149" t="s">
        <v>32</v>
      </c>
      <c r="G96" s="149">
        <v>9</v>
      </c>
      <c r="H96" s="149" t="s">
        <v>32</v>
      </c>
      <c r="I96" s="149" t="s">
        <v>32</v>
      </c>
      <c r="J96" s="149" t="s">
        <v>32</v>
      </c>
      <c r="K96" s="149" t="s">
        <v>32</v>
      </c>
      <c r="L96" s="149" t="s">
        <v>32</v>
      </c>
      <c r="M96" s="149" t="s">
        <v>32</v>
      </c>
      <c r="N96" s="149" t="s">
        <v>32</v>
      </c>
      <c r="O96" s="149" t="s">
        <v>32</v>
      </c>
      <c r="P96" s="149">
        <v>6</v>
      </c>
      <c r="Q96" s="149">
        <v>6</v>
      </c>
      <c r="R96" s="149">
        <v>9</v>
      </c>
      <c r="S96" s="149">
        <v>6</v>
      </c>
      <c r="T96" s="191"/>
      <c r="U96" s="192"/>
      <c r="V96" s="192"/>
      <c r="W96" s="192"/>
      <c r="X96" s="193"/>
      <c r="Y96" s="190"/>
      <c r="Z96" s="190"/>
      <c r="AA96" s="190"/>
      <c r="AB96" s="190"/>
    </row>
    <row r="97" spans="2:28">
      <c r="B97" s="15" t="s">
        <v>961</v>
      </c>
      <c r="C97" s="15"/>
      <c r="D97" s="149"/>
      <c r="E97" s="149"/>
      <c r="F97" s="149"/>
      <c r="G97" s="149"/>
      <c r="H97" s="149"/>
      <c r="I97" s="149"/>
      <c r="J97" s="149"/>
      <c r="K97" s="149"/>
      <c r="L97" s="149"/>
      <c r="M97" s="149"/>
      <c r="N97" s="149"/>
      <c r="O97" s="149"/>
      <c r="P97" s="149"/>
      <c r="Q97" s="149"/>
      <c r="R97" s="149"/>
      <c r="S97" s="149"/>
      <c r="T97" s="149"/>
      <c r="U97" s="149"/>
      <c r="V97" s="149"/>
      <c r="W97" s="149"/>
      <c r="X97" s="149"/>
      <c r="Y97" s="190"/>
      <c r="Z97" s="190"/>
      <c r="AA97" s="190"/>
      <c r="AB97" s="190"/>
    </row>
    <row r="98" spans="2:28">
      <c r="B98" s="146" t="s">
        <v>1173</v>
      </c>
      <c r="C98" s="16" t="s">
        <v>29</v>
      </c>
      <c r="D98" s="149"/>
      <c r="E98" s="149">
        <v>12</v>
      </c>
      <c r="F98" s="149">
        <v>9</v>
      </c>
      <c r="G98" s="149">
        <v>21</v>
      </c>
      <c r="H98" s="149">
        <v>27</v>
      </c>
      <c r="I98" s="149">
        <v>18</v>
      </c>
      <c r="J98" s="149">
        <v>24</v>
      </c>
      <c r="K98" s="149">
        <v>18</v>
      </c>
      <c r="L98" s="149">
        <v>27</v>
      </c>
      <c r="M98" s="149">
        <v>24</v>
      </c>
      <c r="N98" s="149">
        <v>30</v>
      </c>
      <c r="O98" s="149">
        <v>27</v>
      </c>
      <c r="P98" s="149">
        <v>33</v>
      </c>
      <c r="Q98" s="149">
        <v>39</v>
      </c>
      <c r="R98" s="149">
        <v>45</v>
      </c>
      <c r="S98" s="149">
        <v>42</v>
      </c>
      <c r="T98" s="149">
        <v>27</v>
      </c>
      <c r="U98" s="149">
        <v>33</v>
      </c>
      <c r="V98" s="149">
        <v>42</v>
      </c>
      <c r="W98" s="149">
        <v>30</v>
      </c>
      <c r="X98" s="149">
        <v>45</v>
      </c>
      <c r="Y98" s="190"/>
      <c r="Z98" s="190"/>
      <c r="AA98" s="190"/>
      <c r="AB98" s="190"/>
    </row>
    <row r="99" spans="2:28">
      <c r="B99" s="146" t="s">
        <v>1174</v>
      </c>
      <c r="C99" s="16" t="s">
        <v>29</v>
      </c>
      <c r="D99" s="149">
        <v>6</v>
      </c>
      <c r="E99" s="149">
        <v>12</v>
      </c>
      <c r="F99" s="149">
        <v>12</v>
      </c>
      <c r="G99" s="149">
        <v>15</v>
      </c>
      <c r="H99" s="149">
        <v>27</v>
      </c>
      <c r="I99" s="149">
        <v>15</v>
      </c>
      <c r="J99" s="149">
        <v>27</v>
      </c>
      <c r="K99" s="149">
        <v>18</v>
      </c>
      <c r="L99" s="149">
        <v>27</v>
      </c>
      <c r="M99" s="149">
        <v>24</v>
      </c>
      <c r="N99" s="149">
        <v>30</v>
      </c>
      <c r="O99" s="149">
        <v>27</v>
      </c>
      <c r="P99" s="149">
        <v>30</v>
      </c>
      <c r="Q99" s="149">
        <v>45</v>
      </c>
      <c r="R99" s="149">
        <v>36</v>
      </c>
      <c r="S99" s="149">
        <v>51</v>
      </c>
      <c r="T99" s="149">
        <v>33</v>
      </c>
      <c r="U99" s="149">
        <v>30</v>
      </c>
      <c r="V99" s="191"/>
      <c r="W99" s="192"/>
      <c r="X99" s="193"/>
      <c r="Y99" s="190"/>
      <c r="Z99" s="190"/>
      <c r="AA99" s="190"/>
      <c r="AB99" s="190"/>
    </row>
    <row r="100" spans="2:28">
      <c r="B100" s="146" t="s">
        <v>1175</v>
      </c>
      <c r="C100" s="16" t="s">
        <v>29</v>
      </c>
      <c r="D100" s="149">
        <v>6</v>
      </c>
      <c r="E100" s="149">
        <v>12</v>
      </c>
      <c r="F100" s="149">
        <v>12</v>
      </c>
      <c r="G100" s="149">
        <v>15</v>
      </c>
      <c r="H100" s="149">
        <v>24</v>
      </c>
      <c r="I100" s="149">
        <v>15</v>
      </c>
      <c r="J100" s="149">
        <v>24</v>
      </c>
      <c r="K100" s="149">
        <v>15</v>
      </c>
      <c r="L100" s="149">
        <v>24</v>
      </c>
      <c r="M100" s="149">
        <v>24</v>
      </c>
      <c r="N100" s="149">
        <v>30</v>
      </c>
      <c r="O100" s="149">
        <v>30</v>
      </c>
      <c r="P100" s="149">
        <v>24</v>
      </c>
      <c r="Q100" s="149">
        <v>39</v>
      </c>
      <c r="R100" s="149">
        <v>39</v>
      </c>
      <c r="S100" s="149">
        <v>48</v>
      </c>
      <c r="T100" s="191"/>
      <c r="U100" s="192"/>
      <c r="V100" s="192"/>
      <c r="W100" s="192"/>
      <c r="X100" s="193"/>
      <c r="Y100" s="190"/>
      <c r="Z100" s="190"/>
      <c r="AA100" s="190"/>
      <c r="AB100" s="190"/>
    </row>
    <row r="101" spans="2:28">
      <c r="B101" s="15" t="s">
        <v>962</v>
      </c>
      <c r="C101" s="15"/>
      <c r="D101" s="149"/>
      <c r="E101" s="149"/>
      <c r="F101" s="149"/>
      <c r="G101" s="149"/>
      <c r="H101" s="149"/>
      <c r="I101" s="149"/>
      <c r="J101" s="149"/>
      <c r="K101" s="149"/>
      <c r="L101" s="149"/>
      <c r="M101" s="149"/>
      <c r="N101" s="149"/>
      <c r="O101" s="149"/>
      <c r="P101" s="149"/>
      <c r="Q101" s="149"/>
      <c r="R101" s="149"/>
      <c r="S101" s="149"/>
      <c r="T101" s="149"/>
      <c r="U101" s="149"/>
      <c r="V101" s="149"/>
      <c r="W101" s="149"/>
      <c r="X101" s="149"/>
      <c r="Y101" s="190"/>
      <c r="Z101" s="190"/>
      <c r="AA101" s="190"/>
      <c r="AB101" s="190"/>
    </row>
    <row r="102" spans="2:28">
      <c r="B102" s="146" t="s">
        <v>1173</v>
      </c>
      <c r="C102" s="16" t="s">
        <v>29</v>
      </c>
      <c r="D102" s="149"/>
      <c r="E102" s="149"/>
      <c r="F102" s="149"/>
      <c r="G102" s="149" t="s">
        <v>32</v>
      </c>
      <c r="H102" s="149"/>
      <c r="I102" s="149" t="s">
        <v>32</v>
      </c>
      <c r="J102" s="149" t="s">
        <v>32</v>
      </c>
      <c r="K102" s="149" t="s">
        <v>32</v>
      </c>
      <c r="L102" s="149" t="s">
        <v>32</v>
      </c>
      <c r="M102" s="149"/>
      <c r="N102" s="149" t="s">
        <v>32</v>
      </c>
      <c r="O102" s="149">
        <v>6</v>
      </c>
      <c r="P102" s="149"/>
      <c r="Q102" s="149"/>
      <c r="R102" s="149" t="s">
        <v>32</v>
      </c>
      <c r="S102" s="149" t="s">
        <v>32</v>
      </c>
      <c r="T102" s="149" t="s">
        <v>32</v>
      </c>
      <c r="U102" s="149" t="s">
        <v>32</v>
      </c>
      <c r="V102" s="149" t="s">
        <v>32</v>
      </c>
      <c r="W102" s="149" t="s">
        <v>32</v>
      </c>
      <c r="X102" s="149">
        <v>6</v>
      </c>
      <c r="Y102" s="190"/>
      <c r="Z102" s="190"/>
      <c r="AA102" s="190"/>
      <c r="AB102" s="190"/>
    </row>
    <row r="103" spans="2:28">
      <c r="B103" s="146" t="s">
        <v>1174</v>
      </c>
      <c r="C103" s="16" t="s">
        <v>29</v>
      </c>
      <c r="D103" s="149" t="s">
        <v>32</v>
      </c>
      <c r="E103" s="149"/>
      <c r="F103" s="149"/>
      <c r="G103" s="149"/>
      <c r="H103" s="149" t="s">
        <v>32</v>
      </c>
      <c r="I103" s="149"/>
      <c r="J103" s="149" t="s">
        <v>32</v>
      </c>
      <c r="K103" s="149" t="s">
        <v>32</v>
      </c>
      <c r="L103" s="149" t="s">
        <v>32</v>
      </c>
      <c r="M103" s="149"/>
      <c r="N103" s="149" t="s">
        <v>32</v>
      </c>
      <c r="O103" s="149" t="s">
        <v>32</v>
      </c>
      <c r="P103" s="149" t="s">
        <v>32</v>
      </c>
      <c r="Q103" s="149" t="s">
        <v>32</v>
      </c>
      <c r="R103" s="149" t="s">
        <v>32</v>
      </c>
      <c r="S103" s="149"/>
      <c r="T103" s="149" t="s">
        <v>32</v>
      </c>
      <c r="U103" s="149" t="s">
        <v>32</v>
      </c>
      <c r="V103" s="191"/>
      <c r="W103" s="192"/>
      <c r="X103" s="193"/>
      <c r="Y103" s="190"/>
      <c r="Z103" s="190"/>
      <c r="AA103" s="190"/>
      <c r="AB103" s="190"/>
    </row>
    <row r="104" spans="2:28">
      <c r="B104" s="146" t="s">
        <v>1175</v>
      </c>
      <c r="C104" s="16" t="s">
        <v>29</v>
      </c>
      <c r="D104" s="149"/>
      <c r="E104" s="149"/>
      <c r="F104" s="149"/>
      <c r="G104" s="149" t="s">
        <v>32</v>
      </c>
      <c r="H104" s="149" t="s">
        <v>32</v>
      </c>
      <c r="I104" s="149" t="s">
        <v>32</v>
      </c>
      <c r="J104" s="149" t="s">
        <v>32</v>
      </c>
      <c r="K104" s="149" t="s">
        <v>32</v>
      </c>
      <c r="L104" s="149"/>
      <c r="M104" s="149"/>
      <c r="N104" s="149" t="s">
        <v>32</v>
      </c>
      <c r="O104" s="149" t="s">
        <v>32</v>
      </c>
      <c r="P104" s="149" t="s">
        <v>32</v>
      </c>
      <c r="Q104" s="149" t="s">
        <v>32</v>
      </c>
      <c r="R104" s="149"/>
      <c r="S104" s="149" t="s">
        <v>32</v>
      </c>
      <c r="T104" s="191"/>
      <c r="U104" s="192"/>
      <c r="V104" s="192"/>
      <c r="W104" s="192"/>
      <c r="X104" s="193"/>
      <c r="Y104" s="190"/>
      <c r="Z104" s="190"/>
      <c r="AA104" s="190"/>
      <c r="AB104" s="190"/>
    </row>
    <row r="105" spans="2:28">
      <c r="B105" s="15" t="s">
        <v>960</v>
      </c>
      <c r="C105" s="15"/>
      <c r="D105" s="149"/>
      <c r="E105" s="149"/>
      <c r="F105" s="149"/>
      <c r="G105" s="149"/>
      <c r="H105" s="149"/>
      <c r="I105" s="149"/>
      <c r="J105" s="149"/>
      <c r="K105" s="149"/>
      <c r="L105" s="149"/>
      <c r="M105" s="149"/>
      <c r="N105" s="149"/>
      <c r="O105" s="149"/>
      <c r="P105" s="149"/>
      <c r="Q105" s="149"/>
      <c r="R105" s="149"/>
      <c r="S105" s="149"/>
      <c r="T105" s="149"/>
      <c r="U105" s="149"/>
      <c r="V105" s="149"/>
      <c r="W105" s="149"/>
      <c r="X105" s="149"/>
      <c r="Y105" s="190"/>
      <c r="Z105" s="190"/>
      <c r="AA105" s="190"/>
      <c r="AB105" s="190"/>
    </row>
    <row r="106" spans="2:28">
      <c r="B106" s="146" t="s">
        <v>1173</v>
      </c>
      <c r="C106" s="16" t="s">
        <v>29</v>
      </c>
      <c r="D106" s="149"/>
      <c r="E106" s="149"/>
      <c r="F106" s="149"/>
      <c r="G106" s="149"/>
      <c r="H106" s="149"/>
      <c r="I106" s="149"/>
      <c r="J106" s="149"/>
      <c r="K106" s="149"/>
      <c r="L106" s="149"/>
      <c r="M106" s="149"/>
      <c r="N106" s="149"/>
      <c r="O106" s="149"/>
      <c r="P106" s="149"/>
      <c r="Q106" s="149"/>
      <c r="R106" s="149"/>
      <c r="S106" s="149"/>
      <c r="T106" s="149"/>
      <c r="U106" s="149"/>
      <c r="V106" s="149"/>
      <c r="W106" s="149"/>
      <c r="X106" s="149"/>
      <c r="Y106" s="190"/>
      <c r="Z106" s="190"/>
      <c r="AA106" s="190"/>
      <c r="AB106" s="190"/>
    </row>
    <row r="107" spans="2:28">
      <c r="B107" s="146" t="s">
        <v>1174</v>
      </c>
      <c r="C107" s="16" t="s">
        <v>29</v>
      </c>
      <c r="D107" s="149"/>
      <c r="E107" s="149"/>
      <c r="F107" s="149"/>
      <c r="G107" s="149"/>
      <c r="H107" s="149"/>
      <c r="I107" s="149"/>
      <c r="J107" s="149"/>
      <c r="K107" s="149"/>
      <c r="L107" s="149"/>
      <c r="M107" s="149"/>
      <c r="N107" s="149"/>
      <c r="O107" s="149"/>
      <c r="P107" s="149"/>
      <c r="Q107" s="149"/>
      <c r="R107" s="149"/>
      <c r="S107" s="149"/>
      <c r="T107" s="149"/>
      <c r="U107" s="149"/>
      <c r="V107" s="191"/>
      <c r="W107" s="192"/>
      <c r="X107" s="193"/>
      <c r="Y107" s="190"/>
      <c r="Z107" s="190"/>
      <c r="AA107" s="190"/>
      <c r="AB107" s="190"/>
    </row>
    <row r="108" spans="2:28">
      <c r="B108" s="146" t="s">
        <v>1175</v>
      </c>
      <c r="C108" s="16" t="s">
        <v>29</v>
      </c>
      <c r="D108" s="149"/>
      <c r="E108" s="149"/>
      <c r="F108" s="149"/>
      <c r="G108" s="149"/>
      <c r="H108" s="149"/>
      <c r="I108" s="149"/>
      <c r="J108" s="149"/>
      <c r="K108" s="149"/>
      <c r="L108" s="149"/>
      <c r="M108" s="149"/>
      <c r="N108" s="149"/>
      <c r="O108" s="149"/>
      <c r="P108" s="149"/>
      <c r="Q108" s="149"/>
      <c r="R108" s="149" t="s">
        <v>32</v>
      </c>
      <c r="S108" s="149"/>
      <c r="T108" s="191"/>
      <c r="U108" s="192"/>
      <c r="V108" s="192"/>
      <c r="W108" s="192"/>
      <c r="X108" s="193"/>
      <c r="Y108" s="190"/>
      <c r="Z108" s="190"/>
      <c r="AA108" s="190"/>
      <c r="AB108" s="190"/>
    </row>
    <row r="109" spans="2:28">
      <c r="T109" s="190"/>
      <c r="U109" s="190"/>
      <c r="V109" s="190"/>
      <c r="W109" s="190"/>
      <c r="X109" s="190"/>
      <c r="Y109" s="190"/>
      <c r="Z109" s="190"/>
      <c r="AA109" s="190"/>
      <c r="AB109" s="190"/>
    </row>
    <row r="110" spans="2:28">
      <c r="B110" s="15" t="s">
        <v>1187</v>
      </c>
      <c r="C110" s="15"/>
      <c r="D110" s="203"/>
      <c r="E110" s="203"/>
      <c r="F110" s="203"/>
      <c r="G110" s="203"/>
      <c r="H110" s="203"/>
      <c r="I110" s="203"/>
      <c r="J110" s="203"/>
      <c r="K110" s="203"/>
      <c r="L110" s="203"/>
      <c r="M110" s="203"/>
      <c r="N110" s="203"/>
      <c r="O110" s="203"/>
      <c r="P110" s="203"/>
      <c r="Q110" s="203"/>
      <c r="R110" s="203"/>
      <c r="S110" s="203"/>
      <c r="T110" s="203"/>
      <c r="U110" s="203"/>
      <c r="V110" s="203"/>
      <c r="W110" s="203"/>
      <c r="X110" s="203"/>
      <c r="Y110" s="190"/>
      <c r="Z110" s="190"/>
      <c r="AA110" s="190"/>
      <c r="AB110" s="190"/>
    </row>
    <row r="111" spans="2:28">
      <c r="B111" s="146" t="s">
        <v>1173</v>
      </c>
      <c r="C111" s="16" t="s">
        <v>29</v>
      </c>
      <c r="D111" s="203" t="s">
        <v>32</v>
      </c>
      <c r="E111" s="203" t="s">
        <v>32</v>
      </c>
      <c r="F111" s="203"/>
      <c r="G111" s="203"/>
      <c r="H111" s="203"/>
      <c r="I111" s="203" t="s">
        <v>32</v>
      </c>
      <c r="J111" s="203"/>
      <c r="K111" s="203" t="s">
        <v>32</v>
      </c>
      <c r="L111" s="203"/>
      <c r="M111" s="203" t="s">
        <v>32</v>
      </c>
      <c r="N111" s="203"/>
      <c r="O111" s="203"/>
      <c r="P111" s="203"/>
      <c r="Q111" s="203"/>
      <c r="R111" s="203" t="s">
        <v>32</v>
      </c>
      <c r="S111" s="203" t="s">
        <v>32</v>
      </c>
      <c r="T111" s="203" t="s">
        <v>32</v>
      </c>
      <c r="U111" s="203"/>
      <c r="V111" s="203"/>
      <c r="W111" s="203" t="s">
        <v>32</v>
      </c>
      <c r="X111" s="203" t="s">
        <v>32</v>
      </c>
      <c r="Y111" s="190"/>
      <c r="Z111" s="190"/>
      <c r="AA111" s="190"/>
      <c r="AB111" s="190"/>
    </row>
    <row r="112" spans="2:28">
      <c r="B112" s="146" t="s">
        <v>1174</v>
      </c>
      <c r="C112" s="16" t="s">
        <v>29</v>
      </c>
      <c r="D112" s="203"/>
      <c r="E112" s="203" t="s">
        <v>32</v>
      </c>
      <c r="F112" s="203"/>
      <c r="G112" s="203" t="s">
        <v>32</v>
      </c>
      <c r="H112" s="203"/>
      <c r="I112" s="203"/>
      <c r="J112" s="203"/>
      <c r="K112" s="203"/>
      <c r="L112" s="203"/>
      <c r="M112" s="203" t="s">
        <v>32</v>
      </c>
      <c r="N112" s="203" t="s">
        <v>32</v>
      </c>
      <c r="O112" s="203" t="s">
        <v>32</v>
      </c>
      <c r="P112" s="203"/>
      <c r="Q112" s="203" t="s">
        <v>32</v>
      </c>
      <c r="R112" s="203" t="s">
        <v>32</v>
      </c>
      <c r="S112" s="203" t="s">
        <v>32</v>
      </c>
      <c r="T112" s="203" t="s">
        <v>32</v>
      </c>
      <c r="U112" s="203"/>
      <c r="V112" s="191"/>
      <c r="W112" s="192"/>
      <c r="X112" s="193"/>
      <c r="Y112" s="190"/>
      <c r="Z112" s="190"/>
      <c r="AA112" s="190"/>
      <c r="AB112" s="190"/>
    </row>
    <row r="113" spans="2:28">
      <c r="B113" s="146" t="s">
        <v>1175</v>
      </c>
      <c r="C113" s="16" t="s">
        <v>29</v>
      </c>
      <c r="D113" s="203"/>
      <c r="E113" s="203"/>
      <c r="F113" s="203"/>
      <c r="G113" s="203"/>
      <c r="H113" s="203"/>
      <c r="I113" s="203"/>
      <c r="J113" s="203" t="s">
        <v>32</v>
      </c>
      <c r="K113" s="203"/>
      <c r="L113" s="203"/>
      <c r="M113" s="203" t="s">
        <v>32</v>
      </c>
      <c r="N113" s="203"/>
      <c r="O113" s="203" t="s">
        <v>32</v>
      </c>
      <c r="P113" s="203"/>
      <c r="Q113" s="203" t="s">
        <v>32</v>
      </c>
      <c r="R113" s="203" t="s">
        <v>32</v>
      </c>
      <c r="S113" s="203" t="s">
        <v>32</v>
      </c>
      <c r="T113" s="191"/>
      <c r="U113" s="192"/>
      <c r="V113" s="192"/>
      <c r="W113" s="192"/>
      <c r="X113" s="193"/>
      <c r="Y113" s="190"/>
      <c r="Z113" s="190"/>
      <c r="AA113" s="190"/>
      <c r="AB113" s="190"/>
    </row>
    <row r="114" spans="2:28">
      <c r="T114" s="190"/>
      <c r="U114" s="190"/>
      <c r="V114" s="190"/>
      <c r="W114" s="190"/>
      <c r="X114" s="190"/>
      <c r="Y114" s="190"/>
      <c r="Z114" s="190"/>
      <c r="AA114" s="190"/>
      <c r="AB114" s="190"/>
    </row>
    <row r="115" spans="2:28">
      <c r="B115" s="4" t="s">
        <v>76</v>
      </c>
      <c r="T115" s="190"/>
      <c r="U115" s="190"/>
      <c r="V115" s="190"/>
      <c r="W115" s="190"/>
      <c r="X115" s="190"/>
      <c r="Y115" s="190"/>
      <c r="Z115" s="190"/>
      <c r="AA115" s="190"/>
      <c r="AB115" s="190"/>
    </row>
    <row r="116" spans="2:28">
      <c r="B116" s="207" t="s">
        <v>1185</v>
      </c>
      <c r="T116" s="190"/>
      <c r="U116" s="190"/>
      <c r="V116" s="190"/>
      <c r="W116" s="190"/>
      <c r="X116" s="190"/>
      <c r="Y116" s="190"/>
      <c r="Z116" s="190"/>
      <c r="AA116" s="190"/>
      <c r="AB116" s="190"/>
    </row>
    <row r="117" spans="2:28">
      <c r="B117" s="4" t="s">
        <v>77</v>
      </c>
      <c r="T117" s="190"/>
      <c r="U117" s="190"/>
      <c r="V117" s="190"/>
      <c r="W117" s="190"/>
      <c r="X117" s="190"/>
      <c r="Y117" s="190"/>
      <c r="Z117" s="190"/>
      <c r="AA117" s="190"/>
      <c r="AB117" s="190"/>
    </row>
    <row r="118" spans="2:28">
      <c r="B118" s="207" t="s">
        <v>78</v>
      </c>
      <c r="T118" s="190"/>
      <c r="U118" s="190"/>
      <c r="V118" s="190"/>
      <c r="W118" s="190"/>
      <c r="X118" s="190"/>
      <c r="Y118" s="190"/>
      <c r="Z118" s="190"/>
      <c r="AA118" s="190"/>
      <c r="AB118" s="190"/>
    </row>
    <row r="119" spans="2:28">
      <c r="B119" s="207" t="s">
        <v>1000</v>
      </c>
      <c r="T119" s="190"/>
      <c r="U119" s="190"/>
      <c r="V119" s="190"/>
      <c r="W119" s="190"/>
      <c r="X119" s="190"/>
      <c r="Y119" s="190"/>
      <c r="Z119" s="190"/>
      <c r="AA119" s="190"/>
      <c r="AB119" s="190"/>
    </row>
    <row r="120" spans="2:28">
      <c r="B120" s="20" t="s">
        <v>80</v>
      </c>
      <c r="T120" s="190"/>
      <c r="U120" s="190"/>
      <c r="V120" s="190"/>
      <c r="W120" s="190"/>
      <c r="X120" s="190"/>
      <c r="Y120" s="190"/>
      <c r="Z120" s="190"/>
      <c r="AA120" s="190"/>
      <c r="AB120" s="190"/>
    </row>
    <row r="121" spans="2:28">
      <c r="B121" s="20"/>
      <c r="T121" s="190"/>
      <c r="U121" s="190"/>
      <c r="V121" s="190"/>
      <c r="W121" s="190"/>
      <c r="X121" s="190"/>
      <c r="Y121" s="190"/>
      <c r="Z121" s="190"/>
      <c r="AA121" s="190"/>
      <c r="AB121" s="190"/>
    </row>
    <row r="122" spans="2:28">
      <c r="T122" s="190"/>
      <c r="U122" s="190"/>
      <c r="V122" s="190"/>
      <c r="W122" s="190"/>
      <c r="X122" s="190"/>
      <c r="Y122" s="190"/>
      <c r="Z122" s="190"/>
      <c r="AA122" s="190"/>
      <c r="AB122" s="190"/>
    </row>
    <row r="123" spans="2:28">
      <c r="T123" s="190"/>
      <c r="U123" s="190"/>
      <c r="V123" s="190"/>
      <c r="W123" s="190"/>
      <c r="X123" s="190"/>
      <c r="Y123" s="190"/>
      <c r="Z123" s="190"/>
      <c r="AA123" s="190"/>
      <c r="AB123" s="190"/>
    </row>
    <row r="124" spans="2:28">
      <c r="T124" s="190"/>
      <c r="U124" s="190"/>
      <c r="V124" s="190"/>
      <c r="W124" s="190"/>
      <c r="X124" s="190"/>
      <c r="Y124" s="190"/>
      <c r="Z124" s="190"/>
      <c r="AA124" s="190"/>
      <c r="AB124" s="190"/>
    </row>
    <row r="125" spans="2:28">
      <c r="T125" s="190"/>
      <c r="U125" s="190"/>
      <c r="V125" s="190"/>
      <c r="W125" s="190"/>
      <c r="X125" s="190"/>
      <c r="Y125" s="190"/>
      <c r="Z125" s="190"/>
      <c r="AA125" s="190"/>
      <c r="AB125" s="190"/>
    </row>
    <row r="126" spans="2:28">
      <c r="T126" s="190"/>
      <c r="U126" s="190"/>
      <c r="V126" s="190"/>
      <c r="W126" s="190"/>
      <c r="X126" s="190"/>
      <c r="Y126" s="190"/>
      <c r="Z126" s="190"/>
      <c r="AA126" s="190"/>
      <c r="AB126" s="190"/>
    </row>
    <row r="127" spans="2:28">
      <c r="T127" s="190"/>
      <c r="U127" s="190"/>
      <c r="V127" s="190"/>
      <c r="W127" s="190"/>
      <c r="X127" s="190"/>
      <c r="Y127" s="190"/>
      <c r="Z127" s="190"/>
      <c r="AA127" s="190"/>
      <c r="AB127" s="190"/>
    </row>
  </sheetData>
  <mergeCells count="3">
    <mergeCell ref="B4:Y4"/>
    <mergeCell ref="B5:C6"/>
    <mergeCell ref="D5:X5"/>
  </mergeCells>
  <hyperlinks>
    <hyperlink ref="B1" location="INDEX!A1" display="Back to index" xr:uid="{A77FAEB5-D7E4-4964-A1BC-82014833F7FA}"/>
    <hyperlink ref="B120" location="'IDI disclaimer'!A1" display="See IDI disclaimer" xr:uid="{81EF08F0-8300-4427-A331-97814205D688}"/>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0C6299-E8D2-4750-BEAC-7D6F63FF25AC}">
  <sheetPr>
    <tabColor theme="8" tint="0.59999389629810485"/>
    <pageSetUpPr fitToPage="1"/>
  </sheetPr>
  <dimension ref="B1:X77"/>
  <sheetViews>
    <sheetView zoomScale="85" zoomScaleNormal="85" workbookViewId="0">
      <selection activeCell="S3" sqref="S3"/>
    </sheetView>
  </sheetViews>
  <sheetFormatPr defaultColWidth="10.6328125" defaultRowHeight="14.5"/>
  <cols>
    <col min="1" max="1" width="3.81640625" style="13" customWidth="1"/>
    <col min="2" max="2" width="35.36328125" style="13" customWidth="1"/>
    <col min="3" max="3" width="7.08984375" style="13" bestFit="1" customWidth="1"/>
    <col min="4" max="24" width="9" style="13" bestFit="1" customWidth="1"/>
    <col min="25" max="16384" width="10.6328125" style="13"/>
  </cols>
  <sheetData>
    <row r="1" spans="2:24">
      <c r="B1" s="12" t="s">
        <v>26</v>
      </c>
    </row>
    <row r="3" spans="2:24" ht="20.25" customHeight="1">
      <c r="B3" s="6" t="s">
        <v>1009</v>
      </c>
    </row>
    <row r="4" spans="2:24" ht="20.5" customHeight="1">
      <c r="B4" s="7" t="s">
        <v>1193</v>
      </c>
    </row>
    <row r="5" spans="2:24" ht="14.25" customHeight="1">
      <c r="B5" s="13" t="s">
        <v>1010</v>
      </c>
    </row>
    <row r="6" spans="2:24" ht="16" customHeight="1">
      <c r="B6" s="13" t="s">
        <v>1021</v>
      </c>
    </row>
    <row r="7" spans="2:24" ht="16" customHeight="1"/>
    <row r="8" spans="2:24" ht="14.15" customHeight="1">
      <c r="B8" s="248" t="s">
        <v>27</v>
      </c>
      <c r="C8" s="248"/>
      <c r="D8" s="249" t="s">
        <v>28</v>
      </c>
      <c r="E8" s="250"/>
      <c r="F8" s="250"/>
      <c r="G8" s="250"/>
      <c r="H8" s="250"/>
      <c r="I8" s="250"/>
      <c r="J8" s="250"/>
      <c r="K8" s="250"/>
      <c r="L8" s="250"/>
      <c r="M8" s="250"/>
      <c r="N8" s="250"/>
      <c r="O8" s="250"/>
      <c r="P8" s="250"/>
      <c r="Q8" s="250"/>
      <c r="R8" s="250"/>
      <c r="S8" s="250"/>
      <c r="T8" s="250"/>
      <c r="U8" s="250"/>
      <c r="V8" s="250"/>
      <c r="W8" s="250"/>
      <c r="X8" s="251"/>
    </row>
    <row r="9" spans="2:24" ht="14.15" customHeight="1">
      <c r="B9" s="248"/>
      <c r="C9" s="248"/>
      <c r="D9" s="14">
        <v>2000</v>
      </c>
      <c r="E9" s="14">
        <v>2001</v>
      </c>
      <c r="F9" s="14">
        <v>2002</v>
      </c>
      <c r="G9" s="14">
        <v>2003</v>
      </c>
      <c r="H9" s="14">
        <v>2004</v>
      </c>
      <c r="I9" s="14">
        <v>2005</v>
      </c>
      <c r="J9" s="14">
        <v>2006</v>
      </c>
      <c r="K9" s="14">
        <v>2007</v>
      </c>
      <c r="L9" s="14">
        <v>2008</v>
      </c>
      <c r="M9" s="14">
        <v>2009</v>
      </c>
      <c r="N9" s="14">
        <v>2010</v>
      </c>
      <c r="O9" s="14">
        <v>2011</v>
      </c>
      <c r="P9" s="14">
        <v>2012</v>
      </c>
      <c r="Q9" s="14">
        <v>2013</v>
      </c>
      <c r="R9" s="14">
        <v>2014</v>
      </c>
      <c r="S9" s="14">
        <v>2015</v>
      </c>
      <c r="T9" s="14">
        <v>2016</v>
      </c>
      <c r="U9" s="14">
        <v>2017</v>
      </c>
      <c r="V9" s="14">
        <v>2018</v>
      </c>
      <c r="W9" s="14">
        <v>2019</v>
      </c>
      <c r="X9" s="14">
        <v>2020</v>
      </c>
    </row>
    <row r="10" spans="2:24" ht="14.15" customHeight="1">
      <c r="B10" s="15" t="s">
        <v>1011</v>
      </c>
      <c r="C10" s="16" t="s">
        <v>29</v>
      </c>
      <c r="D10" s="5">
        <v>3381</v>
      </c>
      <c r="E10" s="5">
        <v>3480</v>
      </c>
      <c r="F10" s="5">
        <v>3648</v>
      </c>
      <c r="G10" s="5">
        <v>3852</v>
      </c>
      <c r="H10" s="5">
        <v>4017</v>
      </c>
      <c r="I10" s="5">
        <v>4176</v>
      </c>
      <c r="J10" s="5">
        <v>4374</v>
      </c>
      <c r="K10" s="5">
        <v>4668</v>
      </c>
      <c r="L10" s="5">
        <v>4773</v>
      </c>
      <c r="M10" s="5">
        <v>5004</v>
      </c>
      <c r="N10" s="5">
        <v>5169</v>
      </c>
      <c r="O10" s="5">
        <v>5139</v>
      </c>
      <c r="P10" s="5">
        <v>5118</v>
      </c>
      <c r="Q10" s="5">
        <v>5058</v>
      </c>
      <c r="R10" s="5">
        <v>4992</v>
      </c>
      <c r="S10" s="5">
        <v>5007</v>
      </c>
      <c r="T10" s="5">
        <v>5109</v>
      </c>
      <c r="U10" s="5">
        <v>5271</v>
      </c>
      <c r="V10" s="5">
        <v>5289</v>
      </c>
      <c r="W10" s="5">
        <v>5331</v>
      </c>
      <c r="X10" s="5">
        <v>5265</v>
      </c>
    </row>
    <row r="11" spans="2:24" ht="14.15" customHeight="1">
      <c r="B11" s="15"/>
      <c r="C11" s="16"/>
      <c r="D11" s="5"/>
      <c r="E11" s="5"/>
      <c r="F11" s="5"/>
      <c r="G11" s="5"/>
      <c r="H11" s="5"/>
      <c r="I11" s="5"/>
      <c r="J11" s="5"/>
      <c r="K11" s="5"/>
      <c r="L11" s="5"/>
      <c r="M11" s="5"/>
      <c r="N11" s="5"/>
      <c r="O11" s="5"/>
      <c r="P11" s="5"/>
      <c r="Q11" s="5"/>
      <c r="R11" s="5"/>
      <c r="S11" s="5"/>
      <c r="T11" s="5"/>
      <c r="U11" s="5"/>
      <c r="V11" s="5"/>
      <c r="W11" s="5"/>
      <c r="X11" s="5"/>
    </row>
    <row r="12" spans="2:24" ht="14.15" customHeight="1">
      <c r="B12" s="15" t="s">
        <v>30</v>
      </c>
      <c r="C12" s="16" t="s">
        <v>29</v>
      </c>
      <c r="D12" s="118">
        <v>3381</v>
      </c>
      <c r="E12" s="118">
        <v>3480</v>
      </c>
      <c r="F12" s="118">
        <v>3648</v>
      </c>
      <c r="G12" s="118">
        <v>3822</v>
      </c>
      <c r="H12" s="118">
        <v>3984</v>
      </c>
      <c r="I12" s="118">
        <v>4161</v>
      </c>
      <c r="J12" s="118">
        <v>4356</v>
      </c>
      <c r="K12" s="118">
        <v>4650</v>
      </c>
      <c r="L12" s="118">
        <v>4746</v>
      </c>
      <c r="M12" s="118">
        <v>4980</v>
      </c>
      <c r="N12" s="118">
        <v>5121</v>
      </c>
      <c r="O12" s="118">
        <v>5085</v>
      </c>
      <c r="P12" s="118">
        <v>5061</v>
      </c>
      <c r="Q12" s="118">
        <v>4983</v>
      </c>
      <c r="R12" s="118">
        <v>4887</v>
      </c>
      <c r="S12" s="118">
        <v>4866</v>
      </c>
      <c r="T12" s="118">
        <v>4971</v>
      </c>
      <c r="U12" s="118">
        <v>5133</v>
      </c>
      <c r="V12" s="118">
        <v>5115</v>
      </c>
      <c r="W12" s="118">
        <v>5136</v>
      </c>
      <c r="X12" s="118">
        <v>5085</v>
      </c>
    </row>
    <row r="13" spans="2:24" ht="14.15" customHeight="1">
      <c r="B13" s="15" t="s">
        <v>31</v>
      </c>
      <c r="C13" s="16" t="s">
        <v>29</v>
      </c>
      <c r="D13" s="118" t="s">
        <v>32</v>
      </c>
      <c r="E13" s="118" t="s">
        <v>32</v>
      </c>
      <c r="F13" s="118" t="s">
        <v>32</v>
      </c>
      <c r="G13" s="118">
        <v>33</v>
      </c>
      <c r="H13" s="118">
        <v>33</v>
      </c>
      <c r="I13" s="118" t="s">
        <v>32</v>
      </c>
      <c r="J13" s="118">
        <v>18</v>
      </c>
      <c r="K13" s="118">
        <v>15</v>
      </c>
      <c r="L13" s="118">
        <v>27</v>
      </c>
      <c r="M13" s="118">
        <v>27</v>
      </c>
      <c r="N13" s="118">
        <v>48</v>
      </c>
      <c r="O13" s="118">
        <v>54</v>
      </c>
      <c r="P13" s="118">
        <v>57</v>
      </c>
      <c r="Q13" s="118">
        <v>78</v>
      </c>
      <c r="R13" s="118">
        <v>105</v>
      </c>
      <c r="S13" s="118">
        <v>141</v>
      </c>
      <c r="T13" s="118">
        <v>135</v>
      </c>
      <c r="U13" s="118">
        <v>138</v>
      </c>
      <c r="V13" s="118">
        <v>174</v>
      </c>
      <c r="W13" s="118">
        <v>198</v>
      </c>
      <c r="X13" s="118">
        <v>180</v>
      </c>
    </row>
    <row r="14" spans="2:24" ht="14.15" customHeight="1">
      <c r="B14" s="15"/>
      <c r="C14" s="16"/>
      <c r="D14" s="118"/>
      <c r="E14" s="118"/>
      <c r="F14" s="118"/>
      <c r="G14" s="118"/>
      <c r="H14" s="118"/>
      <c r="I14" s="118"/>
      <c r="J14" s="118"/>
      <c r="K14" s="118"/>
      <c r="L14" s="118"/>
      <c r="M14" s="118"/>
      <c r="N14" s="118"/>
      <c r="O14" s="118"/>
      <c r="P14" s="118"/>
      <c r="Q14" s="118"/>
      <c r="R14" s="118"/>
      <c r="S14" s="118"/>
      <c r="T14" s="118"/>
      <c r="U14" s="118"/>
      <c r="V14" s="118"/>
      <c r="W14" s="118"/>
      <c r="X14" s="118"/>
    </row>
    <row r="15" spans="2:24" ht="14.15" customHeight="1">
      <c r="B15" s="15" t="s">
        <v>1012</v>
      </c>
      <c r="C15" s="16" t="s">
        <v>29</v>
      </c>
      <c r="D15" s="5">
        <f>DOM.COM!D10</f>
        <v>780</v>
      </c>
      <c r="E15" s="5">
        <f>DOM.COM!E10</f>
        <v>729</v>
      </c>
      <c r="F15" s="5">
        <f>DOM.COM!F10</f>
        <v>831</v>
      </c>
      <c r="G15" s="5">
        <f>DOM.COM!G10</f>
        <v>909</v>
      </c>
      <c r="H15" s="5">
        <f>DOM.COM!H10</f>
        <v>891</v>
      </c>
      <c r="I15" s="5">
        <f>DOM.COM!I10</f>
        <v>846</v>
      </c>
      <c r="J15" s="5">
        <f>DOM.COM!J10</f>
        <v>882</v>
      </c>
      <c r="K15" s="5">
        <f>DOM.COM!K10</f>
        <v>894</v>
      </c>
      <c r="L15" s="5">
        <f>DOM.COM!L10</f>
        <v>873</v>
      </c>
      <c r="M15" s="5">
        <f>DOM.COM!M10</f>
        <v>1011</v>
      </c>
      <c r="N15" s="5">
        <f>DOM.COM!N10</f>
        <v>963</v>
      </c>
      <c r="O15" s="5">
        <f>DOM.COM!O10</f>
        <v>921</v>
      </c>
      <c r="P15" s="5">
        <f>DOM.COM!P10</f>
        <v>915</v>
      </c>
      <c r="Q15" s="5">
        <f>DOM.COM!Q10</f>
        <v>906</v>
      </c>
      <c r="R15" s="5">
        <f>DOM.COM!R10</f>
        <v>933</v>
      </c>
      <c r="S15" s="5">
        <f>DOM.COM!S10</f>
        <v>951</v>
      </c>
      <c r="T15" s="5">
        <f>DOM.COM!T10</f>
        <v>978</v>
      </c>
      <c r="U15" s="5">
        <f>DOM.COM!U10</f>
        <v>1044</v>
      </c>
      <c r="V15" s="5">
        <f>DOM.COM!V10</f>
        <v>972</v>
      </c>
      <c r="W15" s="5">
        <f>DOM.COM!W10</f>
        <v>996</v>
      </c>
      <c r="X15" s="5">
        <f>DOM.COM!X10</f>
        <v>975</v>
      </c>
    </row>
    <row r="16" spans="2:24" ht="14.15" customHeight="1">
      <c r="B16" s="15" t="s">
        <v>33</v>
      </c>
      <c r="C16" s="16" t="s">
        <v>29</v>
      </c>
      <c r="D16" s="5">
        <f>D10-D15</f>
        <v>2601</v>
      </c>
      <c r="E16" s="5">
        <f t="shared" ref="E16:X16" si="0">E10-E15</f>
        <v>2751</v>
      </c>
      <c r="F16" s="5">
        <f t="shared" si="0"/>
        <v>2817</v>
      </c>
      <c r="G16" s="5">
        <f t="shared" si="0"/>
        <v>2943</v>
      </c>
      <c r="H16" s="5">
        <f t="shared" si="0"/>
        <v>3126</v>
      </c>
      <c r="I16" s="5">
        <f t="shared" si="0"/>
        <v>3330</v>
      </c>
      <c r="J16" s="5">
        <f t="shared" si="0"/>
        <v>3492</v>
      </c>
      <c r="K16" s="5">
        <f t="shared" si="0"/>
        <v>3774</v>
      </c>
      <c r="L16" s="5">
        <f t="shared" si="0"/>
        <v>3900</v>
      </c>
      <c r="M16" s="5">
        <f t="shared" si="0"/>
        <v>3993</v>
      </c>
      <c r="N16" s="5">
        <f t="shared" si="0"/>
        <v>4206</v>
      </c>
      <c r="O16" s="5">
        <f t="shared" si="0"/>
        <v>4218</v>
      </c>
      <c r="P16" s="5">
        <f t="shared" si="0"/>
        <v>4203</v>
      </c>
      <c r="Q16" s="5">
        <f t="shared" si="0"/>
        <v>4152</v>
      </c>
      <c r="R16" s="5">
        <f t="shared" si="0"/>
        <v>4059</v>
      </c>
      <c r="S16" s="5">
        <f t="shared" si="0"/>
        <v>4056</v>
      </c>
      <c r="T16" s="5">
        <f t="shared" si="0"/>
        <v>4131</v>
      </c>
      <c r="U16" s="5">
        <f t="shared" si="0"/>
        <v>4227</v>
      </c>
      <c r="V16" s="5">
        <f t="shared" si="0"/>
        <v>4317</v>
      </c>
      <c r="W16" s="5">
        <f t="shared" si="0"/>
        <v>4335</v>
      </c>
      <c r="X16" s="5">
        <f t="shared" si="0"/>
        <v>4290</v>
      </c>
    </row>
    <row r="17" spans="2:24" ht="14.15" customHeight="1">
      <c r="B17" s="15"/>
      <c r="C17" s="16"/>
      <c r="D17" s="5"/>
      <c r="E17" s="5"/>
      <c r="F17" s="5"/>
      <c r="G17" s="5"/>
      <c r="H17" s="5"/>
      <c r="I17" s="5"/>
      <c r="J17" s="5"/>
      <c r="K17" s="5"/>
      <c r="L17" s="5"/>
      <c r="M17" s="5"/>
      <c r="N17" s="5"/>
      <c r="O17" s="5"/>
      <c r="P17" s="5"/>
      <c r="Q17" s="5"/>
      <c r="R17" s="5"/>
      <c r="S17" s="5"/>
      <c r="T17" s="5"/>
      <c r="U17" s="5"/>
      <c r="V17" s="5"/>
      <c r="W17" s="5"/>
      <c r="X17" s="5"/>
    </row>
    <row r="18" spans="2:24" ht="14.15" customHeight="1">
      <c r="B18" s="15" t="s">
        <v>34</v>
      </c>
      <c r="C18" s="16" t="s">
        <v>35</v>
      </c>
      <c r="D18" s="5" t="s">
        <v>27</v>
      </c>
      <c r="E18" s="5" t="s">
        <v>27</v>
      </c>
      <c r="F18" s="5" t="s">
        <v>27</v>
      </c>
      <c r="G18" s="5" t="s">
        <v>27</v>
      </c>
      <c r="H18" s="5" t="s">
        <v>27</v>
      </c>
      <c r="I18" s="5" t="s">
        <v>27</v>
      </c>
      <c r="J18" s="5" t="s">
        <v>27</v>
      </c>
      <c r="K18" s="5" t="s">
        <v>27</v>
      </c>
      <c r="L18" s="5" t="s">
        <v>27</v>
      </c>
      <c r="M18" s="5" t="s">
        <v>27</v>
      </c>
      <c r="N18" s="5" t="s">
        <v>27</v>
      </c>
      <c r="O18" s="5" t="s">
        <v>27</v>
      </c>
      <c r="P18" s="5" t="s">
        <v>27</v>
      </c>
      <c r="Q18" s="5" t="s">
        <v>27</v>
      </c>
      <c r="R18" s="5" t="s">
        <v>27</v>
      </c>
      <c r="S18" s="5" t="s">
        <v>27</v>
      </c>
      <c r="T18" s="5" t="s">
        <v>27</v>
      </c>
      <c r="U18" s="5" t="s">
        <v>27</v>
      </c>
      <c r="V18" s="5" t="s">
        <v>27</v>
      </c>
      <c r="W18" s="5" t="s">
        <v>27</v>
      </c>
      <c r="X18" s="5" t="s">
        <v>27</v>
      </c>
    </row>
    <row r="19" spans="2:24" ht="14.15" customHeight="1">
      <c r="B19" s="17" t="s">
        <v>36</v>
      </c>
      <c r="C19" s="16" t="s">
        <v>29</v>
      </c>
      <c r="D19" s="5">
        <v>1605</v>
      </c>
      <c r="E19" s="5">
        <v>1701</v>
      </c>
      <c r="F19" s="5">
        <v>1797</v>
      </c>
      <c r="G19" s="5">
        <v>1902</v>
      </c>
      <c r="H19" s="5">
        <v>2067</v>
      </c>
      <c r="I19" s="5">
        <v>2190</v>
      </c>
      <c r="J19" s="5">
        <v>2268</v>
      </c>
      <c r="K19" s="5">
        <v>2433</v>
      </c>
      <c r="L19" s="5">
        <v>2562</v>
      </c>
      <c r="M19" s="5">
        <v>2700</v>
      </c>
      <c r="N19" s="5">
        <v>2784</v>
      </c>
      <c r="O19" s="5">
        <v>2799</v>
      </c>
      <c r="P19" s="5">
        <v>2805</v>
      </c>
      <c r="Q19" s="5">
        <v>2817</v>
      </c>
      <c r="R19" s="5">
        <v>2814</v>
      </c>
      <c r="S19" s="5">
        <v>2847</v>
      </c>
      <c r="T19" s="5">
        <v>2943</v>
      </c>
      <c r="U19" s="5">
        <v>3075</v>
      </c>
      <c r="V19" s="5">
        <v>3102</v>
      </c>
      <c r="W19" s="5">
        <v>3156</v>
      </c>
      <c r="X19" s="5">
        <v>3144</v>
      </c>
    </row>
    <row r="20" spans="2:24" ht="14.15" customHeight="1">
      <c r="B20" s="17" t="s">
        <v>37</v>
      </c>
      <c r="C20" s="16" t="s">
        <v>29</v>
      </c>
      <c r="D20" s="5">
        <v>1776</v>
      </c>
      <c r="E20" s="5">
        <v>1779</v>
      </c>
      <c r="F20" s="5">
        <v>1851</v>
      </c>
      <c r="G20" s="5">
        <v>1950</v>
      </c>
      <c r="H20" s="5">
        <v>1950</v>
      </c>
      <c r="I20" s="5">
        <v>1983</v>
      </c>
      <c r="J20" s="5">
        <v>2106</v>
      </c>
      <c r="K20" s="5">
        <v>2232</v>
      </c>
      <c r="L20" s="5">
        <v>2208</v>
      </c>
      <c r="M20" s="5">
        <v>2304</v>
      </c>
      <c r="N20" s="5">
        <v>2385</v>
      </c>
      <c r="O20" s="5">
        <v>2343</v>
      </c>
      <c r="P20" s="5">
        <v>2313</v>
      </c>
      <c r="Q20" s="5">
        <v>2241</v>
      </c>
      <c r="R20" s="5">
        <v>2178</v>
      </c>
      <c r="S20" s="5">
        <v>2160</v>
      </c>
      <c r="T20" s="5">
        <v>2163</v>
      </c>
      <c r="U20" s="5">
        <v>2196</v>
      </c>
      <c r="V20" s="5">
        <v>2187</v>
      </c>
      <c r="W20" s="5">
        <v>2178</v>
      </c>
      <c r="X20" s="5">
        <v>2121</v>
      </c>
    </row>
    <row r="21" spans="2:24" ht="14.15" customHeight="1">
      <c r="B21" s="15" t="s">
        <v>38</v>
      </c>
      <c r="C21" s="16"/>
      <c r="D21" s="5"/>
      <c r="E21" s="5"/>
      <c r="F21" s="5"/>
      <c r="G21" s="5"/>
      <c r="H21" s="5"/>
      <c r="I21" s="5"/>
      <c r="J21" s="5"/>
      <c r="K21" s="5"/>
      <c r="L21" s="5"/>
      <c r="M21" s="5"/>
      <c r="N21" s="5"/>
      <c r="O21" s="5"/>
      <c r="P21" s="5"/>
      <c r="Q21" s="5"/>
      <c r="R21" s="5"/>
      <c r="S21" s="5"/>
      <c r="T21" s="5"/>
      <c r="U21" s="5"/>
      <c r="V21" s="5"/>
      <c r="W21" s="5"/>
      <c r="X21" s="5"/>
    </row>
    <row r="22" spans="2:24" ht="14.15" customHeight="1">
      <c r="B22" s="17" t="s">
        <v>39</v>
      </c>
      <c r="C22" s="16" t="s">
        <v>29</v>
      </c>
      <c r="D22" s="5">
        <v>210</v>
      </c>
      <c r="E22" s="5">
        <v>231</v>
      </c>
      <c r="F22" s="5">
        <v>237</v>
      </c>
      <c r="G22" s="5">
        <v>255</v>
      </c>
      <c r="H22" s="5">
        <v>264</v>
      </c>
      <c r="I22" s="5">
        <v>279</v>
      </c>
      <c r="J22" s="5">
        <v>276</v>
      </c>
      <c r="K22" s="5">
        <v>312</v>
      </c>
      <c r="L22" s="5">
        <v>354</v>
      </c>
      <c r="M22" s="5">
        <v>393</v>
      </c>
      <c r="N22" s="5">
        <v>447</v>
      </c>
      <c r="O22" s="5">
        <v>453</v>
      </c>
      <c r="P22" s="5">
        <v>450</v>
      </c>
      <c r="Q22" s="5">
        <v>483</v>
      </c>
      <c r="R22" s="5">
        <v>483</v>
      </c>
      <c r="S22" s="5">
        <v>519</v>
      </c>
      <c r="T22" s="5">
        <v>534</v>
      </c>
      <c r="U22" s="5">
        <v>588</v>
      </c>
      <c r="V22" s="5">
        <v>633</v>
      </c>
      <c r="W22" s="5">
        <v>666</v>
      </c>
      <c r="X22" s="5">
        <v>663</v>
      </c>
    </row>
    <row r="23" spans="2:24" ht="14.15" customHeight="1">
      <c r="B23" s="17" t="s">
        <v>95</v>
      </c>
      <c r="C23" s="16" t="s">
        <v>29</v>
      </c>
      <c r="D23" s="5">
        <v>51</v>
      </c>
      <c r="E23" s="5">
        <v>60</v>
      </c>
      <c r="F23" s="5">
        <v>63</v>
      </c>
      <c r="G23" s="5">
        <v>81</v>
      </c>
      <c r="H23" s="5">
        <v>87</v>
      </c>
      <c r="I23" s="5">
        <v>96</v>
      </c>
      <c r="J23" s="5">
        <v>108</v>
      </c>
      <c r="K23" s="5">
        <v>120</v>
      </c>
      <c r="L23" s="5">
        <v>123</v>
      </c>
      <c r="M23" s="5">
        <v>141</v>
      </c>
      <c r="N23" s="5">
        <v>153</v>
      </c>
      <c r="O23" s="5">
        <v>165</v>
      </c>
      <c r="P23" s="5">
        <v>174</v>
      </c>
      <c r="Q23" s="5">
        <v>171</v>
      </c>
      <c r="R23" s="5">
        <v>177</v>
      </c>
      <c r="S23" s="5">
        <v>177</v>
      </c>
      <c r="T23" s="5">
        <v>192</v>
      </c>
      <c r="U23" s="5">
        <v>204</v>
      </c>
      <c r="V23" s="5">
        <v>225</v>
      </c>
      <c r="W23" s="5">
        <v>240</v>
      </c>
      <c r="X23" s="5">
        <v>261</v>
      </c>
    </row>
    <row r="24" spans="2:24" ht="14.15" customHeight="1">
      <c r="B24" s="17" t="s">
        <v>41</v>
      </c>
      <c r="C24" s="16" t="s">
        <v>29</v>
      </c>
      <c r="D24" s="5">
        <v>435</v>
      </c>
      <c r="E24" s="5">
        <v>456</v>
      </c>
      <c r="F24" s="5">
        <v>531</v>
      </c>
      <c r="G24" s="5">
        <v>564</v>
      </c>
      <c r="H24" s="5">
        <v>627</v>
      </c>
      <c r="I24" s="5">
        <v>705</v>
      </c>
      <c r="J24" s="5">
        <v>780</v>
      </c>
      <c r="K24" s="5">
        <v>852</v>
      </c>
      <c r="L24" s="5">
        <v>882</v>
      </c>
      <c r="M24" s="5">
        <v>969</v>
      </c>
      <c r="N24" s="5">
        <v>987</v>
      </c>
      <c r="O24" s="5">
        <v>963</v>
      </c>
      <c r="P24" s="5">
        <v>954</v>
      </c>
      <c r="Q24" s="5">
        <v>906</v>
      </c>
      <c r="R24" s="5">
        <v>858</v>
      </c>
      <c r="S24" s="5">
        <v>858</v>
      </c>
      <c r="T24" s="5">
        <v>828</v>
      </c>
      <c r="U24" s="5">
        <v>879</v>
      </c>
      <c r="V24" s="5">
        <v>915</v>
      </c>
      <c r="W24" s="5">
        <v>918</v>
      </c>
      <c r="X24" s="5">
        <v>924</v>
      </c>
    </row>
    <row r="25" spans="2:24" ht="14.15" customHeight="1">
      <c r="B25" s="17" t="s">
        <v>42</v>
      </c>
      <c r="C25" s="16" t="s">
        <v>29</v>
      </c>
      <c r="D25" s="5">
        <v>2499</v>
      </c>
      <c r="E25" s="5">
        <v>2571</v>
      </c>
      <c r="F25" s="5">
        <v>2652</v>
      </c>
      <c r="G25" s="5">
        <v>2781</v>
      </c>
      <c r="H25" s="5">
        <v>2865</v>
      </c>
      <c r="I25" s="5">
        <v>2928</v>
      </c>
      <c r="J25" s="5">
        <v>3015</v>
      </c>
      <c r="K25" s="5">
        <v>3222</v>
      </c>
      <c r="L25" s="5">
        <v>3318</v>
      </c>
      <c r="M25" s="5">
        <v>3426</v>
      </c>
      <c r="N25" s="5">
        <v>3504</v>
      </c>
      <c r="O25" s="5">
        <v>3504</v>
      </c>
      <c r="P25" s="5">
        <v>3534</v>
      </c>
      <c r="Q25" s="5">
        <v>3525</v>
      </c>
      <c r="R25" s="5">
        <v>3474</v>
      </c>
      <c r="S25" s="5">
        <v>3447</v>
      </c>
      <c r="T25" s="5">
        <v>3534</v>
      </c>
      <c r="U25" s="5">
        <v>3576</v>
      </c>
      <c r="V25" s="5">
        <v>3546</v>
      </c>
      <c r="W25" s="5">
        <v>3543</v>
      </c>
      <c r="X25" s="5">
        <v>3510</v>
      </c>
    </row>
    <row r="26" spans="2:24" ht="14.15" customHeight="1">
      <c r="B26" s="17" t="s">
        <v>43</v>
      </c>
      <c r="C26" s="16" t="s">
        <v>29</v>
      </c>
      <c r="D26" s="5">
        <v>0</v>
      </c>
      <c r="E26" s="5">
        <v>0</v>
      </c>
      <c r="F26" s="5">
        <v>0</v>
      </c>
      <c r="G26" s="5">
        <v>0</v>
      </c>
      <c r="H26" s="5">
        <v>0</v>
      </c>
      <c r="I26" s="5">
        <v>0</v>
      </c>
      <c r="J26" s="5">
        <v>0</v>
      </c>
      <c r="K26" s="5">
        <v>9</v>
      </c>
      <c r="L26" s="5">
        <v>30</v>
      </c>
      <c r="M26" s="5">
        <v>45</v>
      </c>
      <c r="N26" s="5">
        <v>75</v>
      </c>
      <c r="O26" s="5">
        <v>99</v>
      </c>
      <c r="P26" s="5">
        <v>111</v>
      </c>
      <c r="Q26" s="5">
        <v>129</v>
      </c>
      <c r="R26" s="5">
        <v>150</v>
      </c>
      <c r="S26" s="5">
        <v>180</v>
      </c>
      <c r="T26" s="5">
        <v>207</v>
      </c>
      <c r="U26" s="5">
        <v>231</v>
      </c>
      <c r="V26" s="5">
        <v>237</v>
      </c>
      <c r="W26" s="5">
        <v>246</v>
      </c>
      <c r="X26" s="5">
        <v>234</v>
      </c>
    </row>
    <row r="27" spans="2:24" ht="14.15" customHeight="1">
      <c r="B27" s="16"/>
      <c r="C27" s="16"/>
      <c r="D27" s="5"/>
      <c r="E27" s="5"/>
      <c r="F27" s="5"/>
      <c r="G27" s="5"/>
      <c r="H27" s="5"/>
      <c r="I27" s="5"/>
      <c r="J27" s="5"/>
      <c r="K27" s="5"/>
      <c r="L27" s="5"/>
      <c r="M27" s="5"/>
      <c r="N27" s="5"/>
      <c r="O27" s="5"/>
      <c r="P27" s="5"/>
      <c r="Q27" s="5"/>
      <c r="R27" s="5"/>
      <c r="S27" s="5"/>
      <c r="T27" s="5"/>
      <c r="U27" s="5"/>
      <c r="V27" s="5"/>
      <c r="W27" s="5"/>
      <c r="X27" s="5"/>
    </row>
    <row r="28" spans="2:24" ht="14.15" customHeight="1">
      <c r="B28" s="15" t="s">
        <v>1013</v>
      </c>
      <c r="C28" s="16" t="s">
        <v>35</v>
      </c>
      <c r="D28" s="5" t="s">
        <v>27</v>
      </c>
      <c r="E28" s="5" t="s">
        <v>27</v>
      </c>
      <c r="F28" s="5" t="s">
        <v>27</v>
      </c>
      <c r="G28" s="5" t="s">
        <v>27</v>
      </c>
      <c r="H28" s="5" t="s">
        <v>27</v>
      </c>
      <c r="I28" s="5" t="s">
        <v>27</v>
      </c>
      <c r="J28" s="5" t="s">
        <v>27</v>
      </c>
      <c r="K28" s="5" t="s">
        <v>27</v>
      </c>
      <c r="L28" s="5" t="s">
        <v>27</v>
      </c>
      <c r="M28" s="5" t="s">
        <v>27</v>
      </c>
      <c r="N28" s="5" t="s">
        <v>27</v>
      </c>
      <c r="O28" s="5" t="s">
        <v>27</v>
      </c>
      <c r="P28" s="5" t="s">
        <v>27</v>
      </c>
      <c r="Q28" s="5" t="s">
        <v>27</v>
      </c>
      <c r="R28" s="5" t="s">
        <v>27</v>
      </c>
      <c r="S28" s="5" t="s">
        <v>27</v>
      </c>
      <c r="T28" s="5" t="s">
        <v>27</v>
      </c>
      <c r="U28" s="5" t="s">
        <v>27</v>
      </c>
      <c r="V28" s="5" t="s">
        <v>27</v>
      </c>
      <c r="W28" s="5" t="s">
        <v>27</v>
      </c>
      <c r="X28" s="5" t="s">
        <v>27</v>
      </c>
    </row>
    <row r="29" spans="2:24" ht="14.15" customHeight="1">
      <c r="B29" s="17" t="s">
        <v>1014</v>
      </c>
      <c r="C29" s="16" t="s">
        <v>29</v>
      </c>
      <c r="D29" s="5">
        <v>279</v>
      </c>
      <c r="E29" s="5">
        <v>252</v>
      </c>
      <c r="F29" s="5">
        <v>267</v>
      </c>
      <c r="G29" s="5">
        <v>318</v>
      </c>
      <c r="H29" s="5">
        <v>312</v>
      </c>
      <c r="I29" s="5">
        <v>324</v>
      </c>
      <c r="J29" s="5">
        <v>315</v>
      </c>
      <c r="K29" s="5">
        <v>336</v>
      </c>
      <c r="L29" s="5">
        <v>336</v>
      </c>
      <c r="M29" s="5">
        <v>405</v>
      </c>
      <c r="N29" s="5">
        <v>405</v>
      </c>
      <c r="O29" s="5">
        <v>384</v>
      </c>
      <c r="P29" s="5">
        <v>381</v>
      </c>
      <c r="Q29" s="5">
        <v>363</v>
      </c>
      <c r="R29" s="5">
        <v>375</v>
      </c>
      <c r="S29" s="5">
        <v>402</v>
      </c>
      <c r="T29" s="5">
        <v>369</v>
      </c>
      <c r="U29" s="5">
        <v>369</v>
      </c>
      <c r="V29" s="5">
        <v>393</v>
      </c>
      <c r="W29" s="5">
        <v>369</v>
      </c>
      <c r="X29" s="5">
        <v>393</v>
      </c>
    </row>
    <row r="30" spans="2:24" ht="14.15" customHeight="1">
      <c r="B30" s="17" t="s">
        <v>1015</v>
      </c>
      <c r="C30" s="16" t="s">
        <v>29</v>
      </c>
      <c r="D30" s="5">
        <v>837</v>
      </c>
      <c r="E30" s="5">
        <v>843</v>
      </c>
      <c r="F30" s="5">
        <v>846</v>
      </c>
      <c r="G30" s="5">
        <v>864</v>
      </c>
      <c r="H30" s="5">
        <v>879</v>
      </c>
      <c r="I30" s="5">
        <v>957</v>
      </c>
      <c r="J30" s="5">
        <v>1026</v>
      </c>
      <c r="K30" s="5">
        <v>1065</v>
      </c>
      <c r="L30" s="5">
        <v>1068</v>
      </c>
      <c r="M30" s="5">
        <v>1101</v>
      </c>
      <c r="N30" s="5">
        <v>1161</v>
      </c>
      <c r="O30" s="5">
        <v>1188</v>
      </c>
      <c r="P30" s="5">
        <v>1242</v>
      </c>
      <c r="Q30" s="5">
        <v>1203</v>
      </c>
      <c r="R30" s="5">
        <v>1221</v>
      </c>
      <c r="S30" s="5">
        <v>1215</v>
      </c>
      <c r="T30" s="5">
        <v>1242</v>
      </c>
      <c r="U30" s="5">
        <v>1293</v>
      </c>
      <c r="V30" s="5">
        <v>1281</v>
      </c>
      <c r="W30" s="5">
        <v>1314</v>
      </c>
      <c r="X30" s="5">
        <v>1290</v>
      </c>
    </row>
    <row r="31" spans="2:24" ht="14.15" customHeight="1">
      <c r="B31" s="17" t="s">
        <v>1016</v>
      </c>
      <c r="C31" s="16" t="s">
        <v>29</v>
      </c>
      <c r="D31" s="5">
        <v>579</v>
      </c>
      <c r="E31" s="5">
        <v>618</v>
      </c>
      <c r="F31" s="5">
        <v>606</v>
      </c>
      <c r="G31" s="5">
        <v>636</v>
      </c>
      <c r="H31" s="5">
        <v>690</v>
      </c>
      <c r="I31" s="5">
        <v>723</v>
      </c>
      <c r="J31" s="5">
        <v>750</v>
      </c>
      <c r="K31" s="5">
        <v>792</v>
      </c>
      <c r="L31" s="5">
        <v>768</v>
      </c>
      <c r="M31" s="5">
        <v>798</v>
      </c>
      <c r="N31" s="5">
        <v>828</v>
      </c>
      <c r="O31" s="5">
        <v>822</v>
      </c>
      <c r="P31" s="5">
        <v>810</v>
      </c>
      <c r="Q31" s="5">
        <v>837</v>
      </c>
      <c r="R31" s="5">
        <v>777</v>
      </c>
      <c r="S31" s="5">
        <v>762</v>
      </c>
      <c r="T31" s="5">
        <v>819</v>
      </c>
      <c r="U31" s="5">
        <v>819</v>
      </c>
      <c r="V31" s="5">
        <v>819</v>
      </c>
      <c r="W31" s="5">
        <v>834</v>
      </c>
      <c r="X31" s="5">
        <v>825</v>
      </c>
    </row>
    <row r="32" spans="2:24" ht="14.15" customHeight="1">
      <c r="B32" s="17" t="s">
        <v>1017</v>
      </c>
      <c r="C32" s="16" t="s">
        <v>29</v>
      </c>
      <c r="D32" s="5">
        <v>1020</v>
      </c>
      <c r="E32" s="5">
        <v>996</v>
      </c>
      <c r="F32" s="5">
        <v>1092</v>
      </c>
      <c r="G32" s="5">
        <v>1107</v>
      </c>
      <c r="H32" s="5">
        <v>1110</v>
      </c>
      <c r="I32" s="5">
        <v>1134</v>
      </c>
      <c r="J32" s="5">
        <v>1170</v>
      </c>
      <c r="K32" s="5">
        <v>1221</v>
      </c>
      <c r="L32" s="5">
        <v>1245</v>
      </c>
      <c r="M32" s="5">
        <v>1341</v>
      </c>
      <c r="N32" s="5">
        <v>1359</v>
      </c>
      <c r="O32" s="5">
        <v>1296</v>
      </c>
      <c r="P32" s="5">
        <v>1254</v>
      </c>
      <c r="Q32" s="5">
        <v>1221</v>
      </c>
      <c r="R32" s="5">
        <v>1197</v>
      </c>
      <c r="S32" s="5">
        <v>1185</v>
      </c>
      <c r="T32" s="5">
        <v>1200</v>
      </c>
      <c r="U32" s="5">
        <v>1296</v>
      </c>
      <c r="V32" s="5">
        <v>1299</v>
      </c>
      <c r="W32" s="5">
        <v>1338</v>
      </c>
      <c r="X32" s="5">
        <v>1263</v>
      </c>
    </row>
    <row r="33" spans="2:24" ht="14.15" customHeight="1">
      <c r="B33" s="17" t="s">
        <v>44</v>
      </c>
      <c r="C33" s="16" t="s">
        <v>29</v>
      </c>
      <c r="D33" s="5">
        <v>672</v>
      </c>
      <c r="E33" s="5">
        <v>768</v>
      </c>
      <c r="F33" s="5">
        <v>843</v>
      </c>
      <c r="G33" s="5">
        <v>906</v>
      </c>
      <c r="H33" s="5">
        <v>1014</v>
      </c>
      <c r="I33" s="5">
        <v>1041</v>
      </c>
      <c r="J33" s="5">
        <v>1113</v>
      </c>
      <c r="K33" s="5">
        <v>1254</v>
      </c>
      <c r="L33" s="5">
        <v>1356</v>
      </c>
      <c r="M33" s="5">
        <v>1356</v>
      </c>
      <c r="N33" s="5">
        <v>1410</v>
      </c>
      <c r="O33" s="5">
        <v>1452</v>
      </c>
      <c r="P33" s="5">
        <v>1431</v>
      </c>
      <c r="Q33" s="5">
        <v>1437</v>
      </c>
      <c r="R33" s="5">
        <v>1419</v>
      </c>
      <c r="S33" s="5">
        <v>1443</v>
      </c>
      <c r="T33" s="5">
        <v>1479</v>
      </c>
      <c r="U33" s="5">
        <v>1494</v>
      </c>
      <c r="V33" s="5">
        <v>1497</v>
      </c>
      <c r="W33" s="5">
        <v>1482</v>
      </c>
      <c r="X33" s="5">
        <v>1491</v>
      </c>
    </row>
    <row r="34" spans="2:24" ht="14.15" customHeight="1">
      <c r="B34" s="16"/>
      <c r="C34" s="16"/>
      <c r="D34" s="8"/>
      <c r="E34" s="8"/>
      <c r="F34" s="8"/>
      <c r="G34" s="8"/>
      <c r="H34" s="8"/>
      <c r="I34" s="8"/>
      <c r="J34" s="8"/>
      <c r="K34" s="8"/>
      <c r="L34" s="8"/>
      <c r="M34" s="8"/>
      <c r="N34" s="8"/>
      <c r="O34" s="8"/>
      <c r="P34" s="8"/>
      <c r="Q34" s="8"/>
      <c r="R34" s="8"/>
      <c r="S34" s="8"/>
      <c r="T34" s="8"/>
      <c r="U34" s="8"/>
      <c r="V34" s="8"/>
      <c r="W34" s="8"/>
      <c r="X34" s="8"/>
    </row>
    <row r="35" spans="2:24" ht="14.15" customHeight="1">
      <c r="B35" s="252" t="s">
        <v>1018</v>
      </c>
      <c r="C35" s="18" t="s">
        <v>45</v>
      </c>
      <c r="D35" s="10">
        <v>27</v>
      </c>
      <c r="E35" s="10">
        <v>27</v>
      </c>
      <c r="F35" s="10">
        <v>27</v>
      </c>
      <c r="G35" s="10">
        <v>27</v>
      </c>
      <c r="H35" s="10">
        <v>27</v>
      </c>
      <c r="I35" s="10">
        <v>27</v>
      </c>
      <c r="J35" s="10">
        <v>27</v>
      </c>
      <c r="K35" s="10">
        <v>27</v>
      </c>
      <c r="L35" s="10">
        <v>27</v>
      </c>
      <c r="M35" s="10">
        <v>27</v>
      </c>
      <c r="N35" s="10">
        <v>27</v>
      </c>
      <c r="O35" s="10">
        <v>27</v>
      </c>
      <c r="P35" s="10">
        <v>27</v>
      </c>
      <c r="Q35" s="10">
        <v>27</v>
      </c>
      <c r="R35" s="10">
        <v>27</v>
      </c>
      <c r="S35" s="10">
        <v>27</v>
      </c>
      <c r="T35" s="10">
        <v>27</v>
      </c>
      <c r="U35" s="10">
        <v>27</v>
      </c>
      <c r="V35" s="10">
        <v>27</v>
      </c>
      <c r="W35" s="10">
        <v>27</v>
      </c>
      <c r="X35" s="10">
        <v>27</v>
      </c>
    </row>
    <row r="36" spans="2:24" ht="14.15" customHeight="1">
      <c r="B36" s="253"/>
      <c r="C36" s="18" t="s">
        <v>46</v>
      </c>
      <c r="D36" s="10">
        <v>36.26</v>
      </c>
      <c r="E36" s="10">
        <v>36.700000000000003</v>
      </c>
      <c r="F36" s="10">
        <v>37.15</v>
      </c>
      <c r="G36" s="10">
        <v>37.06</v>
      </c>
      <c r="H36" s="10">
        <v>37.44</v>
      </c>
      <c r="I36" s="10">
        <v>37.49</v>
      </c>
      <c r="J36" s="10">
        <v>37.56</v>
      </c>
      <c r="K36" s="10">
        <v>37.92</v>
      </c>
      <c r="L36" s="10">
        <v>38.380000000000003</v>
      </c>
      <c r="M36" s="10">
        <v>38.19</v>
      </c>
      <c r="N36" s="10">
        <v>38.18</v>
      </c>
      <c r="O36" s="10">
        <v>38.36</v>
      </c>
      <c r="P36" s="10">
        <v>38.14</v>
      </c>
      <c r="Q36" s="10">
        <v>38.369999999999997</v>
      </c>
      <c r="R36" s="10">
        <v>38.33</v>
      </c>
      <c r="S36" s="10">
        <v>38.39</v>
      </c>
      <c r="T36" s="10">
        <v>38.46</v>
      </c>
      <c r="U36" s="10">
        <v>38.36</v>
      </c>
      <c r="V36" s="10">
        <v>38.340000000000003</v>
      </c>
      <c r="W36" s="10">
        <v>38.35</v>
      </c>
      <c r="X36" s="10">
        <v>38.25</v>
      </c>
    </row>
    <row r="37" spans="2:24" ht="14.15" customHeight="1">
      <c r="B37" s="253"/>
      <c r="C37" s="18" t="s">
        <v>47</v>
      </c>
      <c r="D37" s="10">
        <v>33</v>
      </c>
      <c r="E37" s="10">
        <v>36</v>
      </c>
      <c r="F37" s="10">
        <v>36</v>
      </c>
      <c r="G37" s="10">
        <v>36</v>
      </c>
      <c r="H37" s="10">
        <v>36</v>
      </c>
      <c r="I37" s="10">
        <v>36</v>
      </c>
      <c r="J37" s="10">
        <v>36</v>
      </c>
      <c r="K37" s="10">
        <v>36</v>
      </c>
      <c r="L37" s="10">
        <v>36</v>
      </c>
      <c r="M37" s="10">
        <v>36</v>
      </c>
      <c r="N37" s="10">
        <v>36</v>
      </c>
      <c r="O37" s="10">
        <v>36</v>
      </c>
      <c r="P37" s="10">
        <v>36</v>
      </c>
      <c r="Q37" s="10">
        <v>36</v>
      </c>
      <c r="R37" s="10">
        <v>36</v>
      </c>
      <c r="S37" s="10">
        <v>36</v>
      </c>
      <c r="T37" s="10">
        <v>36</v>
      </c>
      <c r="U37" s="10">
        <v>36</v>
      </c>
      <c r="V37" s="10">
        <v>36</v>
      </c>
      <c r="W37" s="10">
        <v>36</v>
      </c>
      <c r="X37" s="10">
        <v>36</v>
      </c>
    </row>
    <row r="38" spans="2:24" ht="14.15" customHeight="1">
      <c r="B38" s="253"/>
      <c r="C38" s="18" t="s">
        <v>48</v>
      </c>
      <c r="D38" s="10">
        <v>42</v>
      </c>
      <c r="E38" s="10">
        <v>45</v>
      </c>
      <c r="F38" s="10">
        <v>45</v>
      </c>
      <c r="G38" s="10">
        <v>45</v>
      </c>
      <c r="H38" s="10">
        <v>45</v>
      </c>
      <c r="I38" s="10">
        <v>45</v>
      </c>
      <c r="J38" s="10">
        <v>45</v>
      </c>
      <c r="K38" s="10">
        <v>45</v>
      </c>
      <c r="L38" s="10">
        <v>48</v>
      </c>
      <c r="M38" s="10">
        <v>48</v>
      </c>
      <c r="N38" s="10">
        <v>48</v>
      </c>
      <c r="O38" s="10">
        <v>48</v>
      </c>
      <c r="P38" s="10">
        <v>48</v>
      </c>
      <c r="Q38" s="10">
        <v>48</v>
      </c>
      <c r="R38" s="10">
        <v>48</v>
      </c>
      <c r="S38" s="10">
        <v>48</v>
      </c>
      <c r="T38" s="10">
        <v>48</v>
      </c>
      <c r="U38" s="10">
        <v>48</v>
      </c>
      <c r="V38" s="10">
        <v>48</v>
      </c>
      <c r="W38" s="10">
        <v>48</v>
      </c>
      <c r="X38" s="10">
        <v>48</v>
      </c>
    </row>
    <row r="39" spans="2:24" ht="14.15" customHeight="1">
      <c r="B39" s="254"/>
      <c r="C39" s="18" t="s">
        <v>49</v>
      </c>
      <c r="D39" s="10">
        <v>10.06</v>
      </c>
      <c r="E39" s="10">
        <v>10.210000000000001</v>
      </c>
      <c r="F39" s="10">
        <v>10.39</v>
      </c>
      <c r="G39" s="10">
        <v>10.71</v>
      </c>
      <c r="H39" s="10">
        <v>10.89</v>
      </c>
      <c r="I39" s="10">
        <v>10.98</v>
      </c>
      <c r="J39" s="10">
        <v>11.08</v>
      </c>
      <c r="K39" s="10">
        <v>11.26</v>
      </c>
      <c r="L39" s="10">
        <v>11.51</v>
      </c>
      <c r="M39" s="10">
        <v>11.64</v>
      </c>
      <c r="N39" s="10">
        <v>11.75</v>
      </c>
      <c r="O39" s="10">
        <v>11.88</v>
      </c>
      <c r="P39" s="10">
        <v>11.86</v>
      </c>
      <c r="Q39" s="10">
        <v>11.96</v>
      </c>
      <c r="R39" s="10">
        <v>12.05</v>
      </c>
      <c r="S39" s="10">
        <v>12.22</v>
      </c>
      <c r="T39" s="10">
        <v>12.16</v>
      </c>
      <c r="U39" s="10">
        <v>12.11</v>
      </c>
      <c r="V39" s="10">
        <v>12.1</v>
      </c>
      <c r="W39" s="10">
        <v>12.06</v>
      </c>
      <c r="X39" s="10">
        <v>12.03</v>
      </c>
    </row>
    <row r="40" spans="2:24" ht="14.15" customHeight="1">
      <c r="B40" s="15" t="s">
        <v>50</v>
      </c>
      <c r="C40" s="16" t="s">
        <v>35</v>
      </c>
      <c r="D40" s="245" t="s">
        <v>1033</v>
      </c>
      <c r="E40" s="246"/>
      <c r="F40" s="246"/>
      <c r="G40" s="246"/>
      <c r="H40" s="246"/>
      <c r="I40" s="246"/>
      <c r="J40" s="246"/>
      <c r="K40" s="246"/>
      <c r="L40" s="246"/>
      <c r="M40" s="246"/>
      <c r="N40" s="246"/>
      <c r="O40" s="246"/>
      <c r="P40" s="246"/>
      <c r="Q40" s="246"/>
      <c r="R40" s="246"/>
      <c r="S40" s="246"/>
      <c r="T40" s="246"/>
      <c r="U40" s="246"/>
      <c r="V40" s="246"/>
      <c r="W40" s="246"/>
      <c r="X40" s="247"/>
    </row>
    <row r="41" spans="2:24" ht="14.15" customHeight="1">
      <c r="B41" s="17" t="s">
        <v>51</v>
      </c>
      <c r="C41" s="16" t="s">
        <v>29</v>
      </c>
      <c r="D41" s="5">
        <v>2658</v>
      </c>
      <c r="E41" s="5">
        <v>2514</v>
      </c>
      <c r="F41" s="5">
        <v>2622</v>
      </c>
      <c r="G41" s="5">
        <v>2658</v>
      </c>
      <c r="H41" s="5">
        <v>2856</v>
      </c>
      <c r="I41" s="5">
        <v>2892</v>
      </c>
      <c r="J41" s="5">
        <v>2931</v>
      </c>
      <c r="K41" s="5">
        <v>3165</v>
      </c>
      <c r="L41" s="5">
        <v>3099</v>
      </c>
      <c r="M41" s="5">
        <v>3207</v>
      </c>
      <c r="N41" s="5">
        <v>3135</v>
      </c>
      <c r="O41" s="5">
        <v>3045</v>
      </c>
      <c r="P41" s="5">
        <v>2937</v>
      </c>
      <c r="Q41" s="5">
        <v>2769</v>
      </c>
      <c r="R41" s="5">
        <v>2787</v>
      </c>
      <c r="S41" s="5">
        <v>2793</v>
      </c>
      <c r="T41" s="5">
        <v>2805</v>
      </c>
      <c r="U41" s="5">
        <v>2625</v>
      </c>
      <c r="V41" s="5">
        <v>2649</v>
      </c>
      <c r="W41" s="5">
        <v>2640</v>
      </c>
      <c r="X41" s="5">
        <v>2466</v>
      </c>
    </row>
    <row r="42" spans="2:24" ht="14.15" customHeight="1">
      <c r="B42" s="17" t="s">
        <v>52</v>
      </c>
      <c r="C42" s="16" t="s">
        <v>29</v>
      </c>
      <c r="D42" s="5">
        <v>51</v>
      </c>
      <c r="E42" s="5">
        <v>42</v>
      </c>
      <c r="F42" s="5">
        <v>45</v>
      </c>
      <c r="G42" s="5">
        <v>90</v>
      </c>
      <c r="H42" s="5">
        <v>84</v>
      </c>
      <c r="I42" s="5">
        <v>129</v>
      </c>
      <c r="J42" s="5">
        <v>132</v>
      </c>
      <c r="K42" s="5">
        <v>141</v>
      </c>
      <c r="L42" s="5">
        <v>198</v>
      </c>
      <c r="M42" s="5">
        <v>171</v>
      </c>
      <c r="N42" s="5">
        <v>156</v>
      </c>
      <c r="O42" s="5">
        <v>141</v>
      </c>
      <c r="P42" s="5">
        <v>204</v>
      </c>
      <c r="Q42" s="5">
        <v>144</v>
      </c>
      <c r="R42" s="5">
        <v>126</v>
      </c>
      <c r="S42" s="5">
        <v>129</v>
      </c>
      <c r="T42" s="5">
        <v>135</v>
      </c>
      <c r="U42" s="5">
        <v>216</v>
      </c>
      <c r="V42" s="5">
        <v>165</v>
      </c>
      <c r="W42" s="5">
        <v>189</v>
      </c>
      <c r="X42" s="5">
        <v>201</v>
      </c>
    </row>
    <row r="43" spans="2:24" ht="14.15" customHeight="1">
      <c r="B43" s="17" t="s">
        <v>53</v>
      </c>
      <c r="C43" s="16" t="s">
        <v>29</v>
      </c>
      <c r="D43" s="5">
        <v>522</v>
      </c>
      <c r="E43" s="5">
        <v>768</v>
      </c>
      <c r="F43" s="5">
        <v>837</v>
      </c>
      <c r="G43" s="5">
        <v>897</v>
      </c>
      <c r="H43" s="5">
        <v>876</v>
      </c>
      <c r="I43" s="5">
        <v>822</v>
      </c>
      <c r="J43" s="5">
        <v>894</v>
      </c>
      <c r="K43" s="5">
        <v>915</v>
      </c>
      <c r="L43" s="5">
        <v>984</v>
      </c>
      <c r="M43" s="5">
        <v>1062</v>
      </c>
      <c r="N43" s="5">
        <v>1206</v>
      </c>
      <c r="O43" s="5">
        <v>1203</v>
      </c>
      <c r="P43" s="5">
        <v>1242</v>
      </c>
      <c r="Q43" s="5">
        <v>1317</v>
      </c>
      <c r="R43" s="5">
        <v>1299</v>
      </c>
      <c r="S43" s="5">
        <v>1362</v>
      </c>
      <c r="T43" s="5">
        <v>1344</v>
      </c>
      <c r="U43" s="5">
        <v>1629</v>
      </c>
      <c r="V43" s="5">
        <v>1617</v>
      </c>
      <c r="W43" s="5">
        <v>1635</v>
      </c>
      <c r="X43" s="5">
        <v>1782</v>
      </c>
    </row>
    <row r="44" spans="2:24" ht="14.15" customHeight="1">
      <c r="B44" s="17" t="s">
        <v>54</v>
      </c>
      <c r="C44" s="16" t="s">
        <v>29</v>
      </c>
      <c r="D44" s="5">
        <v>150</v>
      </c>
      <c r="E44" s="5">
        <v>156</v>
      </c>
      <c r="F44" s="5">
        <v>141</v>
      </c>
      <c r="G44" s="5">
        <v>210</v>
      </c>
      <c r="H44" s="5">
        <v>201</v>
      </c>
      <c r="I44" s="5">
        <v>336</v>
      </c>
      <c r="J44" s="5">
        <v>414</v>
      </c>
      <c r="K44" s="5">
        <v>441</v>
      </c>
      <c r="L44" s="5">
        <v>492</v>
      </c>
      <c r="M44" s="5">
        <v>564</v>
      </c>
      <c r="N44" s="5">
        <v>669</v>
      </c>
      <c r="O44" s="5">
        <v>753</v>
      </c>
      <c r="P44" s="5">
        <v>738</v>
      </c>
      <c r="Q44" s="5">
        <v>825</v>
      </c>
      <c r="R44" s="5">
        <v>780</v>
      </c>
      <c r="S44" s="5">
        <v>720</v>
      </c>
      <c r="T44" s="5">
        <v>822</v>
      </c>
      <c r="U44" s="5">
        <v>804</v>
      </c>
      <c r="V44" s="5">
        <v>858</v>
      </c>
      <c r="W44" s="5">
        <v>873</v>
      </c>
      <c r="X44" s="5">
        <v>816</v>
      </c>
    </row>
    <row r="45" spans="2:24" ht="14.15" customHeight="1">
      <c r="B45" s="17"/>
      <c r="C45" s="16"/>
      <c r="D45" s="5"/>
      <c r="E45" s="5"/>
      <c r="F45" s="5"/>
      <c r="G45" s="5"/>
      <c r="H45" s="5"/>
      <c r="I45" s="5"/>
      <c r="J45" s="5"/>
      <c r="K45" s="5"/>
      <c r="L45" s="5"/>
      <c r="M45" s="5"/>
      <c r="N45" s="5"/>
      <c r="O45" s="5"/>
      <c r="P45" s="5"/>
      <c r="Q45" s="5"/>
      <c r="R45" s="5"/>
      <c r="S45" s="5"/>
      <c r="T45" s="5"/>
      <c r="U45" s="5"/>
      <c r="V45" s="5"/>
      <c r="W45" s="5"/>
      <c r="X45" s="5"/>
    </row>
    <row r="46" spans="2:24" ht="14.15" customHeight="1">
      <c r="B46" s="15" t="s">
        <v>55</v>
      </c>
      <c r="C46" s="16" t="s">
        <v>35</v>
      </c>
      <c r="D46" s="5"/>
      <c r="E46" s="5"/>
      <c r="F46" s="5"/>
      <c r="G46" s="5"/>
      <c r="H46" s="5" t="s">
        <v>27</v>
      </c>
      <c r="I46" s="5" t="s">
        <v>27</v>
      </c>
      <c r="J46" s="5" t="s">
        <v>27</v>
      </c>
      <c r="K46" s="5" t="s">
        <v>27</v>
      </c>
      <c r="L46" s="5" t="s">
        <v>27</v>
      </c>
      <c r="M46" s="5" t="s">
        <v>27</v>
      </c>
      <c r="N46" s="5" t="s">
        <v>27</v>
      </c>
      <c r="O46" s="5" t="s">
        <v>27</v>
      </c>
      <c r="P46" s="5" t="s">
        <v>27</v>
      </c>
      <c r="Q46" s="5" t="s">
        <v>27</v>
      </c>
      <c r="R46" s="5" t="s">
        <v>27</v>
      </c>
      <c r="S46" s="5" t="s">
        <v>27</v>
      </c>
      <c r="T46" s="5" t="s">
        <v>27</v>
      </c>
      <c r="U46" s="5" t="s">
        <v>27</v>
      </c>
      <c r="V46" s="5" t="s">
        <v>27</v>
      </c>
      <c r="W46" s="5" t="s">
        <v>27</v>
      </c>
      <c r="X46" s="5" t="s">
        <v>27</v>
      </c>
    </row>
    <row r="47" spans="2:24" ht="14.15" customHeight="1">
      <c r="B47" s="17" t="s">
        <v>56</v>
      </c>
      <c r="C47" s="16" t="s">
        <v>29</v>
      </c>
      <c r="D47" s="5">
        <v>0</v>
      </c>
      <c r="E47" s="5">
        <v>0</v>
      </c>
      <c r="F47" s="5">
        <v>0</v>
      </c>
      <c r="G47" s="5">
        <v>132</v>
      </c>
      <c r="H47" s="5">
        <v>135</v>
      </c>
      <c r="I47" s="5">
        <v>159</v>
      </c>
      <c r="J47" s="5">
        <v>174</v>
      </c>
      <c r="K47" s="5">
        <v>192</v>
      </c>
      <c r="L47" s="5">
        <v>213</v>
      </c>
      <c r="M47" s="5">
        <v>222</v>
      </c>
      <c r="N47" s="5">
        <v>255</v>
      </c>
      <c r="O47" s="5">
        <v>249</v>
      </c>
      <c r="P47" s="5">
        <v>255</v>
      </c>
      <c r="Q47" s="5">
        <v>267</v>
      </c>
      <c r="R47" s="5">
        <v>285</v>
      </c>
      <c r="S47" s="5">
        <v>291</v>
      </c>
      <c r="T47" s="5">
        <v>306</v>
      </c>
      <c r="U47" s="5">
        <v>339</v>
      </c>
      <c r="V47" s="5">
        <v>333</v>
      </c>
      <c r="W47" s="5">
        <v>339</v>
      </c>
      <c r="X47" s="5">
        <v>339</v>
      </c>
    </row>
    <row r="48" spans="2:24" ht="14.15" customHeight="1">
      <c r="B48" s="17" t="s">
        <v>57</v>
      </c>
      <c r="C48" s="16" t="s">
        <v>29</v>
      </c>
      <c r="D48" s="5">
        <v>0</v>
      </c>
      <c r="E48" s="5">
        <v>0</v>
      </c>
      <c r="F48" s="5">
        <v>0</v>
      </c>
      <c r="G48" s="5">
        <v>531</v>
      </c>
      <c r="H48" s="5">
        <v>561</v>
      </c>
      <c r="I48" s="5">
        <v>603</v>
      </c>
      <c r="J48" s="5">
        <v>645</v>
      </c>
      <c r="K48" s="5">
        <v>672</v>
      </c>
      <c r="L48" s="5">
        <v>666</v>
      </c>
      <c r="M48" s="5">
        <v>726</v>
      </c>
      <c r="N48" s="5">
        <v>762</v>
      </c>
      <c r="O48" s="5">
        <v>738</v>
      </c>
      <c r="P48" s="5">
        <v>750</v>
      </c>
      <c r="Q48" s="5">
        <v>717</v>
      </c>
      <c r="R48" s="5">
        <v>696</v>
      </c>
      <c r="S48" s="5">
        <v>687</v>
      </c>
      <c r="T48" s="5">
        <v>654</v>
      </c>
      <c r="U48" s="5">
        <v>693</v>
      </c>
      <c r="V48" s="5">
        <v>690</v>
      </c>
      <c r="W48" s="5">
        <v>696</v>
      </c>
      <c r="X48" s="5">
        <v>687</v>
      </c>
    </row>
    <row r="49" spans="2:24" ht="14.15" customHeight="1">
      <c r="B49" s="17" t="s">
        <v>58</v>
      </c>
      <c r="C49" s="16" t="s">
        <v>29</v>
      </c>
      <c r="D49" s="5">
        <v>0</v>
      </c>
      <c r="E49" s="5">
        <v>0</v>
      </c>
      <c r="F49" s="5">
        <v>0</v>
      </c>
      <c r="G49" s="5">
        <v>1032</v>
      </c>
      <c r="H49" s="5">
        <v>1044</v>
      </c>
      <c r="I49" s="5">
        <v>1104</v>
      </c>
      <c r="J49" s="5">
        <v>1179</v>
      </c>
      <c r="K49" s="5">
        <v>1281</v>
      </c>
      <c r="L49" s="5">
        <v>1260</v>
      </c>
      <c r="M49" s="5">
        <v>1347</v>
      </c>
      <c r="N49" s="5">
        <v>1401</v>
      </c>
      <c r="O49" s="5">
        <v>1434</v>
      </c>
      <c r="P49" s="5">
        <v>1431</v>
      </c>
      <c r="Q49" s="5">
        <v>1401</v>
      </c>
      <c r="R49" s="5">
        <v>1416</v>
      </c>
      <c r="S49" s="5">
        <v>1407</v>
      </c>
      <c r="T49" s="5">
        <v>1461</v>
      </c>
      <c r="U49" s="5">
        <v>1527</v>
      </c>
      <c r="V49" s="5">
        <v>1545</v>
      </c>
      <c r="W49" s="5">
        <v>1560</v>
      </c>
      <c r="X49" s="5">
        <v>1599</v>
      </c>
    </row>
    <row r="50" spans="2:24" ht="14.15" customHeight="1">
      <c r="B50" s="17" t="s">
        <v>59</v>
      </c>
      <c r="C50" s="16" t="s">
        <v>29</v>
      </c>
      <c r="D50" s="5">
        <v>0</v>
      </c>
      <c r="E50" s="5">
        <v>0</v>
      </c>
      <c r="F50" s="5">
        <v>0</v>
      </c>
      <c r="G50" s="5">
        <v>450</v>
      </c>
      <c r="H50" s="5">
        <v>486</v>
      </c>
      <c r="I50" s="5">
        <v>525</v>
      </c>
      <c r="J50" s="5">
        <v>546</v>
      </c>
      <c r="K50" s="5">
        <v>555</v>
      </c>
      <c r="L50" s="5">
        <v>546</v>
      </c>
      <c r="M50" s="5">
        <v>564</v>
      </c>
      <c r="N50" s="5">
        <v>549</v>
      </c>
      <c r="O50" s="5">
        <v>528</v>
      </c>
      <c r="P50" s="5">
        <v>519</v>
      </c>
      <c r="Q50" s="5">
        <v>516</v>
      </c>
      <c r="R50" s="5">
        <v>492</v>
      </c>
      <c r="S50" s="5">
        <v>480</v>
      </c>
      <c r="T50" s="5">
        <v>507</v>
      </c>
      <c r="U50" s="5">
        <v>513</v>
      </c>
      <c r="V50" s="5">
        <v>522</v>
      </c>
      <c r="W50" s="5">
        <v>540</v>
      </c>
      <c r="X50" s="5">
        <v>546</v>
      </c>
    </row>
    <row r="51" spans="2:24" ht="14.15" customHeight="1">
      <c r="B51" s="17" t="s">
        <v>60</v>
      </c>
      <c r="C51" s="16" t="s">
        <v>29</v>
      </c>
      <c r="D51" s="5">
        <v>0</v>
      </c>
      <c r="E51" s="5">
        <v>0</v>
      </c>
      <c r="F51" s="5">
        <v>0</v>
      </c>
      <c r="G51" s="5">
        <v>1707</v>
      </c>
      <c r="H51" s="5">
        <v>1794</v>
      </c>
      <c r="I51" s="5">
        <v>1785</v>
      </c>
      <c r="J51" s="5">
        <v>1827</v>
      </c>
      <c r="K51" s="5">
        <v>1968</v>
      </c>
      <c r="L51" s="5">
        <v>2085</v>
      </c>
      <c r="M51" s="5">
        <v>2145</v>
      </c>
      <c r="N51" s="5">
        <v>2205</v>
      </c>
      <c r="O51" s="5">
        <v>2193</v>
      </c>
      <c r="P51" s="5">
        <v>2160</v>
      </c>
      <c r="Q51" s="5">
        <v>2157</v>
      </c>
      <c r="R51" s="5">
        <v>2103</v>
      </c>
      <c r="S51" s="5">
        <v>2139</v>
      </c>
      <c r="T51" s="5">
        <v>2181</v>
      </c>
      <c r="U51" s="5">
        <v>2196</v>
      </c>
      <c r="V51" s="5">
        <v>2199</v>
      </c>
      <c r="W51" s="5">
        <v>2199</v>
      </c>
      <c r="X51" s="5">
        <v>2091</v>
      </c>
    </row>
    <row r="52" spans="2:24" ht="14.15" customHeight="1">
      <c r="B52" s="17" t="s">
        <v>61</v>
      </c>
      <c r="C52" s="16" t="s">
        <v>29</v>
      </c>
      <c r="D52" s="5">
        <v>3384</v>
      </c>
      <c r="E52" s="5">
        <v>3480</v>
      </c>
      <c r="F52" s="5">
        <v>3648</v>
      </c>
      <c r="G52" s="5">
        <v>0</v>
      </c>
      <c r="H52" s="5">
        <v>0</v>
      </c>
      <c r="I52" s="5">
        <v>0</v>
      </c>
      <c r="J52" s="5">
        <v>0</v>
      </c>
      <c r="K52" s="5">
        <v>0</v>
      </c>
      <c r="L52" s="5">
        <v>0</v>
      </c>
      <c r="M52" s="5">
        <v>0</v>
      </c>
      <c r="N52" s="5">
        <v>0</v>
      </c>
      <c r="O52" s="5">
        <v>0</v>
      </c>
      <c r="P52" s="5">
        <v>0</v>
      </c>
      <c r="Q52" s="5">
        <v>0</v>
      </c>
      <c r="R52" s="5">
        <v>0</v>
      </c>
      <c r="S52" s="5">
        <v>0</v>
      </c>
      <c r="T52" s="5">
        <v>0</v>
      </c>
      <c r="U52" s="5">
        <v>0</v>
      </c>
      <c r="V52" s="5">
        <v>0</v>
      </c>
      <c r="W52" s="5">
        <v>3</v>
      </c>
      <c r="X52" s="5">
        <v>3</v>
      </c>
    </row>
    <row r="53" spans="2:24" ht="14.15" customHeight="1">
      <c r="B53" s="17"/>
      <c r="C53" s="16"/>
      <c r="D53" s="5"/>
      <c r="E53" s="5"/>
      <c r="F53" s="5"/>
      <c r="G53" s="5"/>
      <c r="H53" s="5"/>
      <c r="I53" s="5"/>
      <c r="J53" s="5"/>
      <c r="K53" s="5"/>
      <c r="L53" s="5"/>
      <c r="M53" s="5"/>
      <c r="N53" s="5"/>
      <c r="O53" s="5"/>
      <c r="P53" s="5"/>
      <c r="Q53" s="5"/>
      <c r="R53" s="5"/>
      <c r="S53" s="5"/>
      <c r="T53" s="5"/>
      <c r="U53" s="5"/>
      <c r="V53" s="5"/>
      <c r="W53" s="5"/>
      <c r="X53" s="5"/>
    </row>
    <row r="54" spans="2:24" ht="24.65" customHeight="1">
      <c r="B54" s="19" t="s">
        <v>1019</v>
      </c>
      <c r="C54" s="16" t="s">
        <v>35</v>
      </c>
      <c r="D54" s="245" t="s">
        <v>63</v>
      </c>
      <c r="E54" s="246"/>
      <c r="F54" s="246"/>
      <c r="G54" s="246"/>
      <c r="H54" s="246"/>
      <c r="I54" s="246"/>
      <c r="J54" s="246"/>
      <c r="K54" s="246"/>
      <c r="L54" s="246"/>
      <c r="M54" s="246"/>
      <c r="N54" s="246"/>
      <c r="O54" s="246"/>
      <c r="P54" s="246"/>
      <c r="Q54" s="246"/>
      <c r="R54" s="246"/>
      <c r="S54" s="246"/>
      <c r="T54" s="246"/>
      <c r="U54" s="246"/>
      <c r="V54" s="246"/>
      <c r="W54" s="246"/>
      <c r="X54" s="247"/>
    </row>
    <row r="55" spans="2:24" ht="14.15" customHeight="1">
      <c r="B55" s="17" t="s">
        <v>64</v>
      </c>
      <c r="C55" s="16" t="s">
        <v>29</v>
      </c>
      <c r="D55" s="5">
        <v>213</v>
      </c>
      <c r="E55" s="5">
        <v>234</v>
      </c>
      <c r="F55" s="5">
        <v>255</v>
      </c>
      <c r="G55" s="5">
        <v>261</v>
      </c>
      <c r="H55" s="5">
        <v>282</v>
      </c>
      <c r="I55" s="5">
        <v>291</v>
      </c>
      <c r="J55" s="5">
        <v>285</v>
      </c>
      <c r="K55" s="5">
        <v>282</v>
      </c>
      <c r="L55" s="5">
        <v>279</v>
      </c>
      <c r="M55" s="5">
        <v>276</v>
      </c>
      <c r="N55" s="5">
        <v>276</v>
      </c>
      <c r="O55" s="5">
        <v>261</v>
      </c>
      <c r="P55" s="5">
        <v>258</v>
      </c>
      <c r="Q55" s="5">
        <v>249</v>
      </c>
      <c r="R55" s="5">
        <v>234</v>
      </c>
      <c r="S55" s="5">
        <v>237</v>
      </c>
      <c r="T55" s="5">
        <v>228</v>
      </c>
      <c r="U55" s="5">
        <v>222</v>
      </c>
      <c r="V55" s="5">
        <v>201</v>
      </c>
      <c r="W55" s="5">
        <v>198</v>
      </c>
      <c r="X55" s="5">
        <v>195</v>
      </c>
    </row>
    <row r="56" spans="2:24" ht="14.15" customHeight="1">
      <c r="B56" s="17" t="s">
        <v>65</v>
      </c>
      <c r="C56" s="16" t="s">
        <v>29</v>
      </c>
      <c r="D56" s="5">
        <v>468</v>
      </c>
      <c r="E56" s="5">
        <v>507</v>
      </c>
      <c r="F56" s="5">
        <v>573</v>
      </c>
      <c r="G56" s="5">
        <v>639</v>
      </c>
      <c r="H56" s="5">
        <v>699</v>
      </c>
      <c r="I56" s="5">
        <v>756</v>
      </c>
      <c r="J56" s="5">
        <v>837</v>
      </c>
      <c r="K56" s="5">
        <v>906</v>
      </c>
      <c r="L56" s="5">
        <v>924</v>
      </c>
      <c r="M56" s="5">
        <v>1008</v>
      </c>
      <c r="N56" s="5">
        <v>1068</v>
      </c>
      <c r="O56" s="5">
        <v>1062</v>
      </c>
      <c r="P56" s="5">
        <v>1074</v>
      </c>
      <c r="Q56" s="5">
        <v>1074</v>
      </c>
      <c r="R56" s="5">
        <v>1062</v>
      </c>
      <c r="S56" s="5">
        <v>1047</v>
      </c>
      <c r="T56" s="5">
        <v>1065</v>
      </c>
      <c r="U56" s="5">
        <v>1110</v>
      </c>
      <c r="V56" s="5">
        <v>1107</v>
      </c>
      <c r="W56" s="5">
        <v>1113</v>
      </c>
      <c r="X56" s="5">
        <v>1134</v>
      </c>
    </row>
    <row r="57" spans="2:24" ht="14.15" customHeight="1">
      <c r="B57" s="17" t="s">
        <v>66</v>
      </c>
      <c r="C57" s="16" t="s">
        <v>29</v>
      </c>
      <c r="D57" s="5">
        <v>870</v>
      </c>
      <c r="E57" s="5">
        <v>993</v>
      </c>
      <c r="F57" s="5">
        <v>1059</v>
      </c>
      <c r="G57" s="5">
        <v>1176</v>
      </c>
      <c r="H57" s="5">
        <v>1260</v>
      </c>
      <c r="I57" s="5">
        <v>1338</v>
      </c>
      <c r="J57" s="5">
        <v>1431</v>
      </c>
      <c r="K57" s="5">
        <v>1575</v>
      </c>
      <c r="L57" s="5">
        <v>1656</v>
      </c>
      <c r="M57" s="5">
        <v>1746</v>
      </c>
      <c r="N57" s="5">
        <v>1830</v>
      </c>
      <c r="O57" s="5">
        <v>1872</v>
      </c>
      <c r="P57" s="5">
        <v>1902</v>
      </c>
      <c r="Q57" s="5">
        <v>1875</v>
      </c>
      <c r="R57" s="5">
        <v>1875</v>
      </c>
      <c r="S57" s="5">
        <v>1902</v>
      </c>
      <c r="T57" s="5">
        <v>1974</v>
      </c>
      <c r="U57" s="5">
        <v>2058</v>
      </c>
      <c r="V57" s="5">
        <v>2094</v>
      </c>
      <c r="W57" s="5">
        <v>2133</v>
      </c>
      <c r="X57" s="5">
        <v>2172</v>
      </c>
    </row>
    <row r="58" spans="2:24" ht="14.15" customHeight="1">
      <c r="B58" s="17" t="s">
        <v>67</v>
      </c>
      <c r="C58" s="16" t="s">
        <v>29</v>
      </c>
      <c r="D58" s="5">
        <v>186</v>
      </c>
      <c r="E58" s="5">
        <v>204</v>
      </c>
      <c r="F58" s="5">
        <v>222</v>
      </c>
      <c r="G58" s="5">
        <v>243</v>
      </c>
      <c r="H58" s="5">
        <v>249</v>
      </c>
      <c r="I58" s="5">
        <v>252</v>
      </c>
      <c r="J58" s="5">
        <v>273</v>
      </c>
      <c r="K58" s="5">
        <v>279</v>
      </c>
      <c r="L58" s="5">
        <v>297</v>
      </c>
      <c r="M58" s="5">
        <v>339</v>
      </c>
      <c r="N58" s="5">
        <v>336</v>
      </c>
      <c r="O58" s="5">
        <v>351</v>
      </c>
      <c r="P58" s="5">
        <v>363</v>
      </c>
      <c r="Q58" s="5">
        <v>381</v>
      </c>
      <c r="R58" s="5">
        <v>360</v>
      </c>
      <c r="S58" s="5">
        <v>360</v>
      </c>
      <c r="T58" s="5">
        <v>345</v>
      </c>
      <c r="U58" s="5">
        <v>318</v>
      </c>
      <c r="V58" s="5">
        <v>318</v>
      </c>
      <c r="W58" s="5">
        <v>312</v>
      </c>
      <c r="X58" s="5">
        <v>273</v>
      </c>
    </row>
    <row r="59" spans="2:24" ht="14.15" customHeight="1">
      <c r="B59" s="17" t="s">
        <v>68</v>
      </c>
      <c r="C59" s="16" t="s">
        <v>29</v>
      </c>
      <c r="D59" s="5">
        <v>1245</v>
      </c>
      <c r="E59" s="5">
        <v>1140</v>
      </c>
      <c r="F59" s="5">
        <v>1086</v>
      </c>
      <c r="G59" s="5">
        <v>1005</v>
      </c>
      <c r="H59" s="5">
        <v>981</v>
      </c>
      <c r="I59" s="5">
        <v>942</v>
      </c>
      <c r="J59" s="5">
        <v>903</v>
      </c>
      <c r="K59" s="5">
        <v>936</v>
      </c>
      <c r="L59" s="5">
        <v>891</v>
      </c>
      <c r="M59" s="5">
        <v>903</v>
      </c>
      <c r="N59" s="5">
        <v>918</v>
      </c>
      <c r="O59" s="5">
        <v>870</v>
      </c>
      <c r="P59" s="5">
        <v>810</v>
      </c>
      <c r="Q59" s="5">
        <v>768</v>
      </c>
      <c r="R59" s="5">
        <v>738</v>
      </c>
      <c r="S59" s="5">
        <v>723</v>
      </c>
      <c r="T59" s="5">
        <v>753</v>
      </c>
      <c r="U59" s="5">
        <v>780</v>
      </c>
      <c r="V59" s="5">
        <v>780</v>
      </c>
      <c r="W59" s="5">
        <v>786</v>
      </c>
      <c r="X59" s="5">
        <v>735</v>
      </c>
    </row>
    <row r="60" spans="2:24" ht="14.15" customHeight="1">
      <c r="B60" s="17" t="s">
        <v>43</v>
      </c>
      <c r="C60" s="16" t="s">
        <v>29</v>
      </c>
      <c r="D60" s="5">
        <v>399</v>
      </c>
      <c r="E60" s="5">
        <v>408</v>
      </c>
      <c r="F60" s="5">
        <v>450</v>
      </c>
      <c r="G60" s="5">
        <v>525</v>
      </c>
      <c r="H60" s="5">
        <v>546</v>
      </c>
      <c r="I60" s="5">
        <v>600</v>
      </c>
      <c r="J60" s="5">
        <v>645</v>
      </c>
      <c r="K60" s="5">
        <v>687</v>
      </c>
      <c r="L60" s="5">
        <v>723</v>
      </c>
      <c r="M60" s="5">
        <v>735</v>
      </c>
      <c r="N60" s="5">
        <v>738</v>
      </c>
      <c r="O60" s="5">
        <v>723</v>
      </c>
      <c r="P60" s="5">
        <v>714</v>
      </c>
      <c r="Q60" s="5">
        <v>714</v>
      </c>
      <c r="R60" s="5">
        <v>726</v>
      </c>
      <c r="S60" s="5">
        <v>735</v>
      </c>
      <c r="T60" s="5">
        <v>741</v>
      </c>
      <c r="U60" s="5">
        <v>783</v>
      </c>
      <c r="V60" s="5">
        <v>789</v>
      </c>
      <c r="W60" s="5">
        <v>792</v>
      </c>
      <c r="X60" s="5">
        <v>759</v>
      </c>
    </row>
    <row r="61" spans="2:24" ht="14.15" customHeight="1">
      <c r="B61" s="17"/>
      <c r="C61" s="16"/>
      <c r="D61" s="5"/>
      <c r="E61" s="5"/>
      <c r="F61" s="5"/>
      <c r="G61" s="5"/>
      <c r="H61" s="5"/>
      <c r="I61" s="5"/>
      <c r="J61" s="5"/>
      <c r="K61" s="5"/>
      <c r="L61" s="5"/>
      <c r="M61" s="5"/>
      <c r="N61" s="5"/>
      <c r="O61" s="5"/>
      <c r="P61" s="5"/>
      <c r="Q61" s="5"/>
      <c r="R61" s="5"/>
      <c r="S61" s="5"/>
      <c r="T61" s="5"/>
      <c r="U61" s="5"/>
      <c r="V61" s="5"/>
      <c r="W61" s="5"/>
      <c r="X61" s="5"/>
    </row>
    <row r="62" spans="2:24" ht="14.15" customHeight="1">
      <c r="B62" s="15" t="s">
        <v>69</v>
      </c>
      <c r="C62" s="16" t="s">
        <v>35</v>
      </c>
      <c r="D62" s="245" t="s">
        <v>1020</v>
      </c>
      <c r="E62" s="246"/>
      <c r="F62" s="246"/>
      <c r="G62" s="246"/>
      <c r="H62" s="246"/>
      <c r="I62" s="246"/>
      <c r="J62" s="246"/>
      <c r="K62" s="246"/>
      <c r="L62" s="246"/>
      <c r="M62" s="246"/>
      <c r="N62" s="246"/>
      <c r="O62" s="246"/>
      <c r="P62" s="246"/>
      <c r="Q62" s="246"/>
      <c r="R62" s="246"/>
      <c r="S62" s="246"/>
      <c r="T62" s="246"/>
      <c r="U62" s="246"/>
      <c r="V62" s="246"/>
      <c r="W62" s="246"/>
      <c r="X62" s="247"/>
    </row>
    <row r="63" spans="2:24" ht="14.15" customHeight="1">
      <c r="B63" s="17" t="s">
        <v>70</v>
      </c>
      <c r="C63" s="16" t="s">
        <v>29</v>
      </c>
      <c r="D63" s="5">
        <v>846</v>
      </c>
      <c r="E63" s="5">
        <v>1005</v>
      </c>
      <c r="F63" s="5">
        <v>1122</v>
      </c>
      <c r="G63" s="5">
        <v>1287</v>
      </c>
      <c r="H63" s="5">
        <v>1539</v>
      </c>
      <c r="I63" s="5">
        <v>1623</v>
      </c>
      <c r="J63" s="5">
        <v>1938</v>
      </c>
      <c r="K63" s="5">
        <v>2049</v>
      </c>
      <c r="L63" s="5">
        <v>2115</v>
      </c>
      <c r="M63" s="5">
        <v>2211</v>
      </c>
      <c r="N63" s="5">
        <v>2280</v>
      </c>
      <c r="O63" s="5">
        <v>2253</v>
      </c>
      <c r="P63" s="5">
        <v>2250</v>
      </c>
      <c r="Q63" s="5">
        <v>2298</v>
      </c>
      <c r="R63" s="5">
        <v>2310</v>
      </c>
      <c r="S63" s="5">
        <v>2337</v>
      </c>
      <c r="T63" s="5">
        <v>2442</v>
      </c>
      <c r="U63" s="5">
        <v>2550</v>
      </c>
      <c r="V63" s="5">
        <v>2619</v>
      </c>
      <c r="W63" s="5">
        <v>2664</v>
      </c>
      <c r="X63" s="5">
        <v>2679</v>
      </c>
    </row>
    <row r="64" spans="2:24" ht="14.15" customHeight="1">
      <c r="B64" s="17" t="s">
        <v>71</v>
      </c>
      <c r="C64" s="16" t="s">
        <v>29</v>
      </c>
      <c r="D64" s="5">
        <v>30</v>
      </c>
      <c r="E64" s="5">
        <v>33</v>
      </c>
      <c r="F64" s="5">
        <v>42</v>
      </c>
      <c r="G64" s="5">
        <v>51</v>
      </c>
      <c r="H64" s="5">
        <v>54</v>
      </c>
      <c r="I64" s="5">
        <v>57</v>
      </c>
      <c r="J64" s="5">
        <v>72</v>
      </c>
      <c r="K64" s="5">
        <v>84</v>
      </c>
      <c r="L64" s="5">
        <v>102</v>
      </c>
      <c r="M64" s="5">
        <v>114</v>
      </c>
      <c r="N64" s="5">
        <v>105</v>
      </c>
      <c r="O64" s="5">
        <v>108</v>
      </c>
      <c r="P64" s="5">
        <v>102</v>
      </c>
      <c r="Q64" s="5">
        <v>102</v>
      </c>
      <c r="R64" s="5">
        <v>102</v>
      </c>
      <c r="S64" s="5">
        <v>102</v>
      </c>
      <c r="T64" s="5">
        <v>105</v>
      </c>
      <c r="U64" s="5">
        <v>111</v>
      </c>
      <c r="V64" s="5">
        <v>108</v>
      </c>
      <c r="W64" s="5">
        <v>102</v>
      </c>
      <c r="X64" s="5">
        <v>96</v>
      </c>
    </row>
    <row r="65" spans="2:24" ht="14.15" customHeight="1">
      <c r="B65" s="17" t="s">
        <v>72</v>
      </c>
      <c r="C65" s="16" t="s">
        <v>29</v>
      </c>
      <c r="D65" s="5">
        <v>417</v>
      </c>
      <c r="E65" s="5">
        <v>468</v>
      </c>
      <c r="F65" s="5">
        <v>468</v>
      </c>
      <c r="G65" s="5">
        <v>471</v>
      </c>
      <c r="H65" s="5">
        <v>141</v>
      </c>
      <c r="I65" s="5">
        <v>153</v>
      </c>
      <c r="J65" s="5">
        <v>165</v>
      </c>
      <c r="K65" s="5">
        <v>165</v>
      </c>
      <c r="L65" s="5">
        <v>159</v>
      </c>
      <c r="M65" s="5">
        <v>162</v>
      </c>
      <c r="N65" s="5">
        <v>162</v>
      </c>
      <c r="O65" s="5">
        <v>144</v>
      </c>
      <c r="P65" s="5">
        <v>135</v>
      </c>
      <c r="Q65" s="5">
        <v>126</v>
      </c>
      <c r="R65" s="5">
        <v>132</v>
      </c>
      <c r="S65" s="5">
        <v>135</v>
      </c>
      <c r="T65" s="5">
        <v>135</v>
      </c>
      <c r="U65" s="5">
        <v>141</v>
      </c>
      <c r="V65" s="5">
        <v>144</v>
      </c>
      <c r="W65" s="5">
        <v>132</v>
      </c>
      <c r="X65" s="5">
        <v>138</v>
      </c>
    </row>
    <row r="66" spans="2:24" ht="14.15" customHeight="1">
      <c r="B66" s="17" t="s">
        <v>73</v>
      </c>
      <c r="C66" s="16" t="s">
        <v>29</v>
      </c>
      <c r="D66" s="5">
        <v>162</v>
      </c>
      <c r="E66" s="5">
        <v>159</v>
      </c>
      <c r="F66" s="5">
        <v>186</v>
      </c>
      <c r="G66" s="5">
        <v>219</v>
      </c>
      <c r="H66" s="5">
        <v>282</v>
      </c>
      <c r="I66" s="5">
        <v>297</v>
      </c>
      <c r="J66" s="5">
        <v>396</v>
      </c>
      <c r="K66" s="5">
        <v>417</v>
      </c>
      <c r="L66" s="5">
        <v>438</v>
      </c>
      <c r="M66" s="5">
        <v>459</v>
      </c>
      <c r="N66" s="5">
        <v>510</v>
      </c>
      <c r="O66" s="5">
        <v>498</v>
      </c>
      <c r="P66" s="5">
        <v>480</v>
      </c>
      <c r="Q66" s="5">
        <v>477</v>
      </c>
      <c r="R66" s="5">
        <v>459</v>
      </c>
      <c r="S66" s="5">
        <v>471</v>
      </c>
      <c r="T66" s="5">
        <v>522</v>
      </c>
      <c r="U66" s="5">
        <v>567</v>
      </c>
      <c r="V66" s="5">
        <v>579</v>
      </c>
      <c r="W66" s="5">
        <v>543</v>
      </c>
      <c r="X66" s="5">
        <v>495</v>
      </c>
    </row>
    <row r="67" spans="2:24" ht="14.15" customHeight="1">
      <c r="B67" s="17" t="s">
        <v>74</v>
      </c>
      <c r="C67" s="16" t="s">
        <v>29</v>
      </c>
      <c r="D67" s="5">
        <v>1104</v>
      </c>
      <c r="E67" s="5">
        <v>1035</v>
      </c>
      <c r="F67" s="5">
        <v>1065</v>
      </c>
      <c r="G67" s="5">
        <v>1071</v>
      </c>
      <c r="H67" s="5">
        <v>1236</v>
      </c>
      <c r="I67" s="5">
        <v>1269</v>
      </c>
      <c r="J67" s="5">
        <v>1611</v>
      </c>
      <c r="K67" s="5">
        <v>1767</v>
      </c>
      <c r="L67" s="5">
        <v>1794</v>
      </c>
      <c r="M67" s="5">
        <v>1902</v>
      </c>
      <c r="N67" s="5">
        <v>1968</v>
      </c>
      <c r="O67" s="5">
        <v>2004</v>
      </c>
      <c r="P67" s="5">
        <v>2034</v>
      </c>
      <c r="Q67" s="5">
        <v>1956</v>
      </c>
      <c r="R67" s="5">
        <v>1920</v>
      </c>
      <c r="S67" s="5">
        <v>1899</v>
      </c>
      <c r="T67" s="5">
        <v>1842</v>
      </c>
      <c r="U67" s="5">
        <v>1845</v>
      </c>
      <c r="V67" s="5">
        <v>1800</v>
      </c>
      <c r="W67" s="5">
        <v>1878</v>
      </c>
      <c r="X67" s="5">
        <v>1851</v>
      </c>
    </row>
    <row r="68" spans="2:24" ht="14.15" customHeight="1">
      <c r="B68" s="17" t="s">
        <v>75</v>
      </c>
      <c r="C68" s="16" t="s">
        <v>29</v>
      </c>
      <c r="D68" s="5">
        <v>819</v>
      </c>
      <c r="E68" s="5">
        <v>783</v>
      </c>
      <c r="F68" s="5">
        <v>768</v>
      </c>
      <c r="G68" s="5">
        <v>750</v>
      </c>
      <c r="H68" s="5">
        <v>756</v>
      </c>
      <c r="I68" s="5">
        <v>774</v>
      </c>
      <c r="J68" s="5">
        <v>186</v>
      </c>
      <c r="K68" s="5">
        <v>183</v>
      </c>
      <c r="L68" s="5">
        <v>165</v>
      </c>
      <c r="M68" s="5">
        <v>156</v>
      </c>
      <c r="N68" s="5">
        <v>147</v>
      </c>
      <c r="O68" s="5">
        <v>132</v>
      </c>
      <c r="P68" s="5">
        <v>117</v>
      </c>
      <c r="Q68" s="5">
        <v>99</v>
      </c>
      <c r="R68" s="5">
        <v>66</v>
      </c>
      <c r="S68" s="5">
        <v>63</v>
      </c>
      <c r="T68" s="5">
        <v>63</v>
      </c>
      <c r="U68" s="5">
        <v>60</v>
      </c>
      <c r="V68" s="5">
        <v>39</v>
      </c>
      <c r="W68" s="5">
        <v>12</v>
      </c>
      <c r="X68" s="5">
        <v>9</v>
      </c>
    </row>
    <row r="70" spans="2:24">
      <c r="B70" s="4" t="s">
        <v>76</v>
      </c>
    </row>
    <row r="71" spans="2:24">
      <c r="B71" s="13" t="s">
        <v>1024</v>
      </c>
    </row>
    <row r="72" spans="2:24">
      <c r="B72" s="4" t="s">
        <v>77</v>
      </c>
    </row>
    <row r="73" spans="2:24">
      <c r="B73" s="13" t="s">
        <v>78</v>
      </c>
    </row>
    <row r="74" spans="2:24">
      <c r="B74" s="13" t="s">
        <v>999</v>
      </c>
    </row>
    <row r="76" spans="2:24">
      <c r="B76" s="20" t="s">
        <v>80</v>
      </c>
    </row>
    <row r="77" spans="2:24">
      <c r="B77" s="20" t="s">
        <v>81</v>
      </c>
    </row>
  </sheetData>
  <mergeCells count="6">
    <mergeCell ref="D54:X54"/>
    <mergeCell ref="D62:X62"/>
    <mergeCell ref="B8:C9"/>
    <mergeCell ref="D8:X8"/>
    <mergeCell ref="B35:B39"/>
    <mergeCell ref="D40:X40"/>
  </mergeCells>
  <hyperlinks>
    <hyperlink ref="B1" location="INDEX!A1" display="Back to index" xr:uid="{321D3E6F-365D-4437-AEDE-8254D97D9108}"/>
    <hyperlink ref="B76" location="'IDI disclaimer'!A1" display="See IDI disclaimer" xr:uid="{40DC2EE5-EC0E-4595-AE50-1BB48433402A}"/>
    <hyperlink ref="B77" location="'Appendix1'!A1" display="See Appendix for Faculty groupings" xr:uid="{DD722264-F57F-4B06-B0AC-818FD91D1B41}"/>
  </hyperlinks>
  <pageMargins left="0.70866141732283472" right="0.70866141732283472" top="0.74803149606299213" bottom="0.74803149606299213" header="0.31496062992125984" footer="0.31496062992125984"/>
  <pageSetup paperSize="8" scale="68"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A1B62A-F3A7-4C19-9EA9-31677A83F77D}">
  <sheetPr>
    <tabColor rgb="FF00B0F0"/>
  </sheetPr>
  <dimension ref="B1:AB171"/>
  <sheetViews>
    <sheetView zoomScaleNormal="100" workbookViewId="0">
      <selection activeCell="I18" sqref="I18"/>
    </sheetView>
  </sheetViews>
  <sheetFormatPr defaultColWidth="9" defaultRowHeight="14.5"/>
  <cols>
    <col min="1" max="1" width="9" style="185"/>
    <col min="2" max="2" width="35" style="185" customWidth="1"/>
    <col min="3" max="6" width="9" style="185"/>
    <col min="7" max="24" width="10.6328125" style="185" customWidth="1"/>
    <col min="25" max="16384" width="9" style="185"/>
  </cols>
  <sheetData>
    <row r="1" spans="2:28">
      <c r="B1" s="12" t="s">
        <v>26</v>
      </c>
      <c r="C1" s="55"/>
      <c r="D1" s="55"/>
      <c r="E1" s="55"/>
      <c r="F1" s="55"/>
      <c r="G1" s="55"/>
      <c r="H1" s="55"/>
      <c r="I1" s="55"/>
      <c r="J1" s="55"/>
      <c r="K1" s="55"/>
      <c r="L1" s="55"/>
      <c r="M1" s="55"/>
      <c r="N1" s="55"/>
      <c r="O1" s="55"/>
      <c r="P1" s="55"/>
      <c r="Q1" s="55"/>
      <c r="R1" s="55"/>
      <c r="S1" s="55"/>
      <c r="T1" s="55"/>
      <c r="U1" s="55"/>
      <c r="V1" s="55"/>
      <c r="W1" s="55"/>
      <c r="X1" s="55"/>
      <c r="Y1" s="55"/>
    </row>
    <row r="2" spans="2:28" ht="23.5">
      <c r="B2" s="6" t="s">
        <v>1189</v>
      </c>
    </row>
    <row r="3" spans="2:28">
      <c r="B3" s="7" t="s">
        <v>1251</v>
      </c>
    </row>
    <row r="4" spans="2:28">
      <c r="B4" s="310" t="s">
        <v>35</v>
      </c>
      <c r="C4" s="311"/>
      <c r="D4" s="311"/>
      <c r="E4" s="311"/>
      <c r="F4" s="311"/>
      <c r="G4" s="311"/>
      <c r="H4" s="311"/>
      <c r="I4" s="311"/>
      <c r="J4" s="311"/>
      <c r="K4" s="311"/>
      <c r="L4" s="311"/>
      <c r="M4" s="311"/>
      <c r="N4" s="311"/>
      <c r="O4" s="311"/>
      <c r="P4" s="311"/>
      <c r="Q4" s="311"/>
      <c r="R4" s="311"/>
      <c r="S4" s="311"/>
      <c r="T4" s="311"/>
      <c r="U4" s="311"/>
      <c r="V4" s="311"/>
      <c r="W4" s="311"/>
      <c r="X4" s="311"/>
      <c r="Y4" s="311"/>
    </row>
    <row r="5" spans="2:28">
      <c r="B5" s="248" t="s">
        <v>27</v>
      </c>
      <c r="C5" s="248"/>
      <c r="D5" s="259" t="s">
        <v>100</v>
      </c>
      <c r="E5" s="259"/>
      <c r="F5" s="259"/>
      <c r="G5" s="259"/>
      <c r="H5" s="259"/>
      <c r="I5" s="259"/>
      <c r="J5" s="259"/>
      <c r="K5" s="259"/>
      <c r="L5" s="259"/>
      <c r="M5" s="259"/>
      <c r="N5" s="259"/>
      <c r="O5" s="259"/>
      <c r="P5" s="259"/>
      <c r="Q5" s="259"/>
      <c r="R5" s="259"/>
      <c r="S5" s="259"/>
      <c r="T5" s="259"/>
      <c r="U5" s="259"/>
      <c r="V5" s="259"/>
      <c r="W5" s="259"/>
      <c r="X5" s="259"/>
    </row>
    <row r="6" spans="2:28">
      <c r="B6" s="248"/>
      <c r="C6" s="248"/>
      <c r="D6" s="37">
        <v>2000</v>
      </c>
      <c r="E6" s="37">
        <v>2001</v>
      </c>
      <c r="F6" s="37">
        <v>2002</v>
      </c>
      <c r="G6" s="37">
        <v>2003</v>
      </c>
      <c r="H6" s="37">
        <v>2004</v>
      </c>
      <c r="I6" s="37">
        <v>2005</v>
      </c>
      <c r="J6" s="37">
        <v>2006</v>
      </c>
      <c r="K6" s="37">
        <v>2007</v>
      </c>
      <c r="L6" s="37">
        <v>2008</v>
      </c>
      <c r="M6" s="37">
        <v>2009</v>
      </c>
      <c r="N6" s="37">
        <v>2010</v>
      </c>
      <c r="O6" s="37">
        <v>2011</v>
      </c>
      <c r="P6" s="37">
        <v>2012</v>
      </c>
      <c r="Q6" s="37">
        <v>2013</v>
      </c>
      <c r="R6" s="37">
        <v>2014</v>
      </c>
      <c r="S6" s="37">
        <v>2015</v>
      </c>
      <c r="T6" s="37">
        <v>2016</v>
      </c>
      <c r="U6" s="37">
        <v>2017</v>
      </c>
      <c r="V6" s="37">
        <v>2018</v>
      </c>
      <c r="W6" s="37">
        <v>2019</v>
      </c>
      <c r="X6" s="37">
        <v>2020</v>
      </c>
    </row>
    <row r="7" spans="2:28">
      <c r="B7" s="15" t="s">
        <v>1071</v>
      </c>
      <c r="C7" s="16" t="s">
        <v>29</v>
      </c>
      <c r="D7" s="149">
        <v>3</v>
      </c>
      <c r="E7" s="149" t="s">
        <v>32</v>
      </c>
      <c r="F7" s="149" t="s">
        <v>32</v>
      </c>
      <c r="G7" s="149">
        <v>6</v>
      </c>
      <c r="H7" s="149">
        <v>6</v>
      </c>
      <c r="I7" s="149">
        <v>3</v>
      </c>
      <c r="J7" s="149">
        <v>6</v>
      </c>
      <c r="K7" s="149">
        <v>12</v>
      </c>
      <c r="L7" s="149">
        <v>9</v>
      </c>
      <c r="M7" s="149">
        <v>18</v>
      </c>
      <c r="N7" s="149">
        <v>9</v>
      </c>
      <c r="O7" s="149">
        <v>21</v>
      </c>
      <c r="P7" s="149">
        <v>18</v>
      </c>
      <c r="Q7" s="149">
        <v>21</v>
      </c>
      <c r="R7" s="149">
        <v>15</v>
      </c>
      <c r="S7" s="149">
        <v>18</v>
      </c>
      <c r="T7" s="212">
        <v>27</v>
      </c>
      <c r="U7" s="212">
        <v>21</v>
      </c>
      <c r="V7" s="212">
        <v>24</v>
      </c>
      <c r="W7" s="212">
        <v>12</v>
      </c>
      <c r="X7" s="212">
        <v>18</v>
      </c>
    </row>
    <row r="8" spans="2:28">
      <c r="D8" s="207"/>
      <c r="E8" s="207"/>
      <c r="F8" s="207"/>
      <c r="G8" s="207"/>
      <c r="H8" s="207"/>
      <c r="I8" s="207"/>
      <c r="J8" s="207"/>
      <c r="K8" s="207"/>
      <c r="L8" s="207"/>
      <c r="M8" s="207"/>
      <c r="N8" s="207"/>
      <c r="O8" s="207"/>
      <c r="P8" s="207"/>
      <c r="Q8" s="207"/>
      <c r="R8" s="207"/>
      <c r="S8" s="207"/>
      <c r="T8" s="207"/>
      <c r="U8" s="207"/>
      <c r="V8" s="207"/>
      <c r="W8" s="207"/>
      <c r="X8" s="207"/>
      <c r="Y8" s="207"/>
    </row>
    <row r="9" spans="2:28" ht="14.25" customHeight="1">
      <c r="B9" s="15" t="s">
        <v>101</v>
      </c>
      <c r="C9" s="16" t="s">
        <v>29</v>
      </c>
      <c r="D9" s="149">
        <v>3</v>
      </c>
      <c r="E9" s="149" t="s">
        <v>32</v>
      </c>
      <c r="F9" s="149" t="s">
        <v>32</v>
      </c>
      <c r="G9" s="149">
        <v>6</v>
      </c>
      <c r="H9" s="149">
        <v>6</v>
      </c>
      <c r="I9" s="149">
        <v>3</v>
      </c>
      <c r="J9" s="149">
        <v>6</v>
      </c>
      <c r="K9" s="149">
        <v>12</v>
      </c>
      <c r="L9" s="149">
        <v>9</v>
      </c>
      <c r="M9" s="149">
        <v>18</v>
      </c>
      <c r="N9" s="149">
        <v>9</v>
      </c>
      <c r="O9" s="149">
        <v>21</v>
      </c>
      <c r="P9" s="149">
        <v>18</v>
      </c>
      <c r="Q9" s="149">
        <v>21</v>
      </c>
      <c r="R9" s="149">
        <v>15</v>
      </c>
      <c r="S9" s="149">
        <v>18</v>
      </c>
      <c r="T9" s="149">
        <v>27</v>
      </c>
      <c r="U9" s="149">
        <v>21</v>
      </c>
      <c r="V9" s="149">
        <v>24</v>
      </c>
      <c r="W9" s="149">
        <v>12</v>
      </c>
      <c r="X9" s="149">
        <v>18</v>
      </c>
    </row>
    <row r="10" spans="2:28" ht="14.25" customHeight="1">
      <c r="B10" s="15" t="s">
        <v>102</v>
      </c>
      <c r="C10" s="16" t="s">
        <v>29</v>
      </c>
      <c r="D10" s="149"/>
      <c r="E10" s="149"/>
      <c r="F10" s="149"/>
      <c r="G10" s="149" t="s">
        <v>32</v>
      </c>
      <c r="H10" s="149"/>
      <c r="I10" s="149"/>
      <c r="J10" s="149"/>
      <c r="K10" s="149"/>
      <c r="L10" s="149"/>
      <c r="M10" s="149"/>
      <c r="N10" s="149"/>
      <c r="O10" s="149"/>
      <c r="P10" s="149"/>
      <c r="Q10" s="149"/>
      <c r="R10" s="149"/>
      <c r="S10" s="149"/>
      <c r="T10" s="149"/>
      <c r="U10" s="149"/>
      <c r="V10" s="149"/>
      <c r="W10" s="149"/>
      <c r="X10" s="149"/>
    </row>
    <row r="12" spans="2:28">
      <c r="B12" s="15" t="s">
        <v>982</v>
      </c>
      <c r="C12" s="15"/>
      <c r="D12" s="118"/>
      <c r="E12" s="118"/>
      <c r="F12" s="118"/>
      <c r="G12" s="118"/>
      <c r="H12" s="118"/>
      <c r="I12" s="118"/>
      <c r="J12" s="118"/>
      <c r="K12" s="118"/>
      <c r="L12" s="118"/>
      <c r="M12" s="118"/>
      <c r="N12" s="118"/>
      <c r="O12" s="118"/>
      <c r="P12" s="118"/>
      <c r="Q12" s="118"/>
      <c r="R12" s="118"/>
      <c r="S12" s="118"/>
      <c r="T12" s="118"/>
      <c r="U12" s="118"/>
      <c r="V12" s="118"/>
      <c r="W12" s="118"/>
      <c r="X12" s="118"/>
      <c r="Y12" s="190"/>
      <c r="Z12" s="190"/>
      <c r="AA12" s="190"/>
      <c r="AB12" s="190"/>
    </row>
    <row r="13" spans="2:28">
      <c r="B13" s="15" t="s">
        <v>940</v>
      </c>
      <c r="C13" s="15"/>
      <c r="D13" s="118"/>
      <c r="E13" s="118"/>
      <c r="F13" s="118"/>
      <c r="G13" s="118"/>
      <c r="H13" s="118"/>
      <c r="I13" s="118"/>
      <c r="J13" s="118"/>
      <c r="K13" s="118"/>
      <c r="L13" s="118"/>
      <c r="M13" s="118"/>
      <c r="N13" s="118"/>
      <c r="O13" s="118"/>
      <c r="P13" s="118"/>
      <c r="Q13" s="118"/>
      <c r="R13" s="118"/>
      <c r="S13" s="118"/>
      <c r="T13" s="118"/>
      <c r="U13" s="118"/>
      <c r="V13" s="118"/>
      <c r="W13" s="118"/>
      <c r="X13" s="118"/>
      <c r="Y13" s="190"/>
      <c r="Z13" s="190"/>
      <c r="AA13" s="190"/>
      <c r="AB13" s="190"/>
    </row>
    <row r="14" spans="2:28">
      <c r="B14" s="146" t="s">
        <v>1173</v>
      </c>
      <c r="C14" s="16" t="s">
        <v>29</v>
      </c>
      <c r="D14" s="149"/>
      <c r="E14" s="149" t="s">
        <v>32</v>
      </c>
      <c r="F14" s="149" t="s">
        <v>32</v>
      </c>
      <c r="G14" s="149">
        <v>6</v>
      </c>
      <c r="H14" s="149" t="s">
        <v>32</v>
      </c>
      <c r="I14" s="149" t="s">
        <v>32</v>
      </c>
      <c r="J14" s="149" t="s">
        <v>32</v>
      </c>
      <c r="K14" s="149">
        <v>6</v>
      </c>
      <c r="L14" s="149" t="s">
        <v>32</v>
      </c>
      <c r="M14" s="149">
        <v>12</v>
      </c>
      <c r="N14" s="149">
        <v>9</v>
      </c>
      <c r="O14" s="149">
        <v>15</v>
      </c>
      <c r="P14" s="149">
        <v>12</v>
      </c>
      <c r="Q14" s="149">
        <v>15</v>
      </c>
      <c r="R14" s="149">
        <v>9</v>
      </c>
      <c r="S14" s="149">
        <v>15</v>
      </c>
      <c r="T14" s="149">
        <v>21</v>
      </c>
      <c r="U14" s="149">
        <v>18</v>
      </c>
      <c r="V14" s="149">
        <v>12</v>
      </c>
      <c r="W14" s="149">
        <v>9</v>
      </c>
      <c r="X14" s="149">
        <v>12</v>
      </c>
      <c r="Y14" s="190"/>
      <c r="Z14" s="190"/>
      <c r="AA14" s="190"/>
      <c r="AB14" s="190"/>
    </row>
    <row r="15" spans="2:28">
      <c r="B15" s="146" t="s">
        <v>1174</v>
      </c>
      <c r="C15" s="16" t="s">
        <v>29</v>
      </c>
      <c r="D15" s="149" t="s">
        <v>32</v>
      </c>
      <c r="E15" s="149" t="s">
        <v>32</v>
      </c>
      <c r="F15" s="149"/>
      <c r="G15" s="149">
        <v>6</v>
      </c>
      <c r="H15" s="149" t="s">
        <v>32</v>
      </c>
      <c r="I15" s="149" t="s">
        <v>32</v>
      </c>
      <c r="J15" s="149" t="s">
        <v>32</v>
      </c>
      <c r="K15" s="149">
        <v>6</v>
      </c>
      <c r="L15" s="149" t="s">
        <v>32</v>
      </c>
      <c r="M15" s="149">
        <v>15</v>
      </c>
      <c r="N15" s="149">
        <v>9</v>
      </c>
      <c r="O15" s="149">
        <v>12</v>
      </c>
      <c r="P15" s="149">
        <v>12</v>
      </c>
      <c r="Q15" s="149">
        <v>15</v>
      </c>
      <c r="R15" s="149">
        <v>12</v>
      </c>
      <c r="S15" s="149">
        <v>15</v>
      </c>
      <c r="T15" s="149">
        <v>21</v>
      </c>
      <c r="U15" s="149">
        <v>15</v>
      </c>
      <c r="V15" s="191"/>
      <c r="W15" s="192"/>
      <c r="X15" s="193"/>
      <c r="Y15" s="190"/>
      <c r="Z15" s="190"/>
      <c r="AA15" s="190"/>
      <c r="AB15" s="190"/>
    </row>
    <row r="16" spans="2:28">
      <c r="B16" s="146" t="s">
        <v>1175</v>
      </c>
      <c r="C16" s="16" t="s">
        <v>29</v>
      </c>
      <c r="D16" s="149" t="s">
        <v>32</v>
      </c>
      <c r="E16" s="149" t="s">
        <v>32</v>
      </c>
      <c r="F16" s="149" t="s">
        <v>32</v>
      </c>
      <c r="G16" s="149" t="s">
        <v>32</v>
      </c>
      <c r="H16" s="149" t="s">
        <v>32</v>
      </c>
      <c r="I16" s="149" t="s">
        <v>32</v>
      </c>
      <c r="J16" s="149" t="s">
        <v>32</v>
      </c>
      <c r="K16" s="149">
        <v>6</v>
      </c>
      <c r="L16" s="149" t="s">
        <v>32</v>
      </c>
      <c r="M16" s="149">
        <v>12</v>
      </c>
      <c r="N16" s="149">
        <v>9</v>
      </c>
      <c r="O16" s="149">
        <v>12</v>
      </c>
      <c r="P16" s="149">
        <v>12</v>
      </c>
      <c r="Q16" s="149">
        <v>15</v>
      </c>
      <c r="R16" s="149">
        <v>9</v>
      </c>
      <c r="S16" s="149">
        <v>15</v>
      </c>
      <c r="T16" s="191"/>
      <c r="U16" s="192"/>
      <c r="V16" s="192"/>
      <c r="W16" s="192"/>
      <c r="X16" s="193"/>
      <c r="Y16" s="190"/>
      <c r="Z16" s="190"/>
      <c r="AA16" s="190"/>
      <c r="AB16" s="190"/>
    </row>
    <row r="17" spans="2:28">
      <c r="B17" s="15" t="s">
        <v>941</v>
      </c>
      <c r="C17" s="15"/>
      <c r="D17" s="149"/>
      <c r="E17" s="149"/>
      <c r="F17" s="149"/>
      <c r="G17" s="149"/>
      <c r="H17" s="149"/>
      <c r="I17" s="149"/>
      <c r="J17" s="149"/>
      <c r="K17" s="149"/>
      <c r="L17" s="149"/>
      <c r="M17" s="149"/>
      <c r="N17" s="149"/>
      <c r="O17" s="149"/>
      <c r="P17" s="149"/>
      <c r="Q17" s="149"/>
      <c r="R17" s="149"/>
      <c r="S17" s="149"/>
      <c r="T17" s="149"/>
      <c r="U17" s="149"/>
      <c r="V17" s="149"/>
      <c r="W17" s="149"/>
      <c r="X17" s="149"/>
      <c r="Y17" s="190"/>
      <c r="Z17" s="190"/>
      <c r="AA17" s="190"/>
      <c r="AB17" s="190"/>
    </row>
    <row r="18" spans="2:28">
      <c r="B18" s="146" t="s">
        <v>1173</v>
      </c>
      <c r="C18" s="16" t="s">
        <v>29</v>
      </c>
      <c r="D18" s="149" t="s">
        <v>32</v>
      </c>
      <c r="E18" s="149" t="s">
        <v>32</v>
      </c>
      <c r="F18" s="149"/>
      <c r="G18" s="149" t="s">
        <v>32</v>
      </c>
      <c r="H18" s="149" t="s">
        <v>32</v>
      </c>
      <c r="I18" s="149" t="s">
        <v>32</v>
      </c>
      <c r="J18" s="149"/>
      <c r="K18" s="149" t="s">
        <v>32</v>
      </c>
      <c r="L18" s="149" t="s">
        <v>32</v>
      </c>
      <c r="M18" s="149" t="s">
        <v>32</v>
      </c>
      <c r="N18" s="149" t="s">
        <v>32</v>
      </c>
      <c r="O18" s="149">
        <v>6</v>
      </c>
      <c r="P18" s="149" t="s">
        <v>32</v>
      </c>
      <c r="Q18" s="149" t="s">
        <v>32</v>
      </c>
      <c r="R18" s="149" t="s">
        <v>32</v>
      </c>
      <c r="S18" s="149" t="s">
        <v>32</v>
      </c>
      <c r="T18" s="149" t="s">
        <v>32</v>
      </c>
      <c r="U18" s="149" t="s">
        <v>32</v>
      </c>
      <c r="V18" s="149" t="s">
        <v>32</v>
      </c>
      <c r="W18" s="149" t="s">
        <v>32</v>
      </c>
      <c r="X18" s="149" t="s">
        <v>32</v>
      </c>
      <c r="Y18" s="190"/>
      <c r="Z18" s="190"/>
      <c r="AA18" s="190"/>
      <c r="AB18" s="190"/>
    </row>
    <row r="19" spans="2:28">
      <c r="B19" s="146" t="s">
        <v>1174</v>
      </c>
      <c r="C19" s="16" t="s">
        <v>29</v>
      </c>
      <c r="D19" s="149" t="s">
        <v>32</v>
      </c>
      <c r="E19" s="149" t="s">
        <v>32</v>
      </c>
      <c r="F19" s="149" t="s">
        <v>32</v>
      </c>
      <c r="G19" s="149" t="s">
        <v>32</v>
      </c>
      <c r="H19" s="149" t="s">
        <v>32</v>
      </c>
      <c r="I19" s="149" t="s">
        <v>32</v>
      </c>
      <c r="J19" s="149" t="s">
        <v>32</v>
      </c>
      <c r="K19" s="149" t="s">
        <v>32</v>
      </c>
      <c r="L19" s="149" t="s">
        <v>32</v>
      </c>
      <c r="M19" s="149" t="s">
        <v>32</v>
      </c>
      <c r="N19" s="149" t="s">
        <v>32</v>
      </c>
      <c r="O19" s="149">
        <v>6</v>
      </c>
      <c r="P19" s="149" t="s">
        <v>32</v>
      </c>
      <c r="Q19" s="149">
        <v>6</v>
      </c>
      <c r="R19" s="149" t="s">
        <v>32</v>
      </c>
      <c r="S19" s="149" t="s">
        <v>32</v>
      </c>
      <c r="T19" s="149" t="s">
        <v>32</v>
      </c>
      <c r="U19" s="149" t="s">
        <v>32</v>
      </c>
      <c r="V19" s="191"/>
      <c r="W19" s="192"/>
      <c r="X19" s="193"/>
      <c r="Y19" s="190"/>
      <c r="Z19" s="190"/>
      <c r="AA19" s="190"/>
      <c r="AB19" s="190"/>
    </row>
    <row r="20" spans="2:28">
      <c r="B20" s="146" t="s">
        <v>1175</v>
      </c>
      <c r="C20" s="16" t="s">
        <v>29</v>
      </c>
      <c r="D20" s="149" t="s">
        <v>32</v>
      </c>
      <c r="E20" s="149"/>
      <c r="F20" s="149"/>
      <c r="G20" s="149" t="s">
        <v>32</v>
      </c>
      <c r="H20" s="149" t="s">
        <v>32</v>
      </c>
      <c r="I20" s="149" t="s">
        <v>32</v>
      </c>
      <c r="J20" s="149" t="s">
        <v>32</v>
      </c>
      <c r="K20" s="149" t="s">
        <v>32</v>
      </c>
      <c r="L20" s="149">
        <v>6</v>
      </c>
      <c r="M20" s="149" t="s">
        <v>32</v>
      </c>
      <c r="N20" s="149" t="s">
        <v>32</v>
      </c>
      <c r="O20" s="149">
        <v>6</v>
      </c>
      <c r="P20" s="149" t="s">
        <v>32</v>
      </c>
      <c r="Q20" s="149" t="s">
        <v>32</v>
      </c>
      <c r="R20" s="149" t="s">
        <v>32</v>
      </c>
      <c r="S20" s="149" t="s">
        <v>32</v>
      </c>
      <c r="T20" s="191"/>
      <c r="U20" s="192"/>
      <c r="V20" s="192"/>
      <c r="W20" s="192"/>
      <c r="X20" s="193"/>
      <c r="Y20" s="190"/>
      <c r="Z20" s="190"/>
      <c r="AA20" s="190"/>
      <c r="AB20" s="190"/>
    </row>
    <row r="21" spans="2:28">
      <c r="D21" s="150"/>
      <c r="E21" s="150"/>
      <c r="F21" s="150"/>
      <c r="G21" s="150"/>
      <c r="H21" s="150"/>
      <c r="I21" s="150"/>
      <c r="J21" s="150"/>
      <c r="K21" s="150"/>
      <c r="L21" s="150"/>
      <c r="M21" s="150"/>
      <c r="N21" s="150"/>
      <c r="O21" s="150"/>
      <c r="P21" s="150"/>
      <c r="Q21" s="150"/>
      <c r="R21" s="150"/>
      <c r="S21" s="150"/>
      <c r="T21" s="150"/>
      <c r="U21" s="150"/>
      <c r="V21" s="150"/>
      <c r="W21" s="150"/>
      <c r="X21" s="150"/>
      <c r="Y21" s="190"/>
      <c r="Z21" s="190"/>
      <c r="AA21" s="190"/>
      <c r="AB21" s="190"/>
    </row>
    <row r="22" spans="2:28">
      <c r="B22" s="15" t="s">
        <v>1176</v>
      </c>
      <c r="C22" s="15"/>
      <c r="D22" s="149"/>
      <c r="E22" s="149"/>
      <c r="F22" s="149"/>
      <c r="G22" s="149"/>
      <c r="H22" s="149"/>
      <c r="I22" s="149"/>
      <c r="J22" s="149"/>
      <c r="K22" s="149"/>
      <c r="L22" s="149"/>
      <c r="M22" s="149"/>
      <c r="N22" s="149"/>
      <c r="O22" s="149"/>
      <c r="P22" s="149"/>
      <c r="Q22" s="149"/>
      <c r="R22" s="149"/>
      <c r="S22" s="149"/>
      <c r="T22" s="149"/>
      <c r="U22" s="149"/>
      <c r="V22" s="149"/>
      <c r="W22" s="149"/>
      <c r="X22" s="149"/>
      <c r="Y22" s="190"/>
      <c r="Z22" s="190"/>
      <c r="AA22" s="190"/>
      <c r="AB22" s="190"/>
    </row>
    <row r="23" spans="2:28">
      <c r="B23" s="15" t="s">
        <v>175</v>
      </c>
      <c r="C23" s="15"/>
      <c r="D23" s="149"/>
      <c r="E23" s="149"/>
      <c r="F23" s="149"/>
      <c r="G23" s="149"/>
      <c r="H23" s="149"/>
      <c r="I23" s="149"/>
      <c r="J23" s="149"/>
      <c r="K23" s="149"/>
      <c r="L23" s="149"/>
      <c r="M23" s="149"/>
      <c r="N23" s="149"/>
      <c r="O23" s="149"/>
      <c r="P23" s="149"/>
      <c r="Q23" s="149"/>
      <c r="R23" s="149"/>
      <c r="S23" s="149"/>
      <c r="T23" s="149"/>
      <c r="U23" s="149"/>
      <c r="V23" s="149"/>
      <c r="W23" s="149"/>
      <c r="X23" s="149"/>
      <c r="Y23" s="190"/>
      <c r="Z23" s="190"/>
      <c r="AA23" s="190"/>
      <c r="AB23" s="190"/>
    </row>
    <row r="24" spans="2:28">
      <c r="B24" s="146" t="s">
        <v>1173</v>
      </c>
      <c r="C24" s="16" t="s">
        <v>29</v>
      </c>
      <c r="D24" s="149" t="s">
        <v>32</v>
      </c>
      <c r="E24" s="149" t="s">
        <v>32</v>
      </c>
      <c r="F24" s="149"/>
      <c r="G24" s="149">
        <v>6</v>
      </c>
      <c r="H24" s="149" t="s">
        <v>32</v>
      </c>
      <c r="I24" s="149" t="s">
        <v>32</v>
      </c>
      <c r="J24" s="149" t="s">
        <v>32</v>
      </c>
      <c r="K24" s="149" t="s">
        <v>32</v>
      </c>
      <c r="L24" s="149" t="s">
        <v>32</v>
      </c>
      <c r="M24" s="149">
        <v>6</v>
      </c>
      <c r="N24" s="149" t="s">
        <v>32</v>
      </c>
      <c r="O24" s="149">
        <v>12</v>
      </c>
      <c r="P24" s="149" t="s">
        <v>32</v>
      </c>
      <c r="Q24" s="149">
        <v>15</v>
      </c>
      <c r="R24" s="149">
        <v>9</v>
      </c>
      <c r="S24" s="149">
        <v>6</v>
      </c>
      <c r="T24" s="149">
        <v>12</v>
      </c>
      <c r="U24" s="149">
        <v>12</v>
      </c>
      <c r="V24" s="149">
        <v>9</v>
      </c>
      <c r="W24" s="149">
        <v>12</v>
      </c>
      <c r="X24" s="149">
        <v>12</v>
      </c>
      <c r="Y24" s="190"/>
      <c r="Z24" s="190"/>
      <c r="AA24" s="190"/>
      <c r="AB24" s="190"/>
    </row>
    <row r="25" spans="2:28">
      <c r="B25" s="146" t="s">
        <v>1174</v>
      </c>
      <c r="C25" s="16" t="s">
        <v>29</v>
      </c>
      <c r="D25" s="149" t="s">
        <v>32</v>
      </c>
      <c r="E25" s="149" t="s">
        <v>32</v>
      </c>
      <c r="F25" s="149" t="s">
        <v>32</v>
      </c>
      <c r="G25" s="149">
        <v>6</v>
      </c>
      <c r="H25" s="149" t="s">
        <v>32</v>
      </c>
      <c r="I25" s="149" t="s">
        <v>32</v>
      </c>
      <c r="J25" s="149" t="s">
        <v>32</v>
      </c>
      <c r="K25" s="149" t="s">
        <v>32</v>
      </c>
      <c r="L25" s="149" t="s">
        <v>32</v>
      </c>
      <c r="M25" s="149">
        <v>6</v>
      </c>
      <c r="N25" s="149">
        <v>6</v>
      </c>
      <c r="O25" s="149">
        <v>9</v>
      </c>
      <c r="P25" s="149">
        <v>9</v>
      </c>
      <c r="Q25" s="149">
        <v>12</v>
      </c>
      <c r="R25" s="149">
        <v>9</v>
      </c>
      <c r="S25" s="149" t="s">
        <v>32</v>
      </c>
      <c r="T25" s="149">
        <v>15</v>
      </c>
      <c r="U25" s="149">
        <v>15</v>
      </c>
      <c r="V25" s="191"/>
      <c r="W25" s="192"/>
      <c r="X25" s="193"/>
      <c r="Y25" s="190"/>
      <c r="Z25" s="190"/>
      <c r="AA25" s="190"/>
      <c r="AB25" s="190"/>
    </row>
    <row r="26" spans="2:28">
      <c r="B26" s="146" t="s">
        <v>1175</v>
      </c>
      <c r="C26" s="16" t="s">
        <v>29</v>
      </c>
      <c r="D26" s="149" t="s">
        <v>32</v>
      </c>
      <c r="E26" s="149" t="s">
        <v>32</v>
      </c>
      <c r="F26" s="149"/>
      <c r="G26" s="149">
        <v>6</v>
      </c>
      <c r="H26" s="149" t="s">
        <v>32</v>
      </c>
      <c r="I26" s="149" t="s">
        <v>32</v>
      </c>
      <c r="J26" s="149" t="s">
        <v>32</v>
      </c>
      <c r="K26" s="149" t="s">
        <v>32</v>
      </c>
      <c r="L26" s="149" t="s">
        <v>32</v>
      </c>
      <c r="M26" s="149">
        <v>9</v>
      </c>
      <c r="N26" s="149">
        <v>9</v>
      </c>
      <c r="O26" s="149">
        <v>9</v>
      </c>
      <c r="P26" s="149">
        <v>6</v>
      </c>
      <c r="Q26" s="149">
        <v>12</v>
      </c>
      <c r="R26" s="149">
        <v>9</v>
      </c>
      <c r="S26" s="149">
        <v>6</v>
      </c>
      <c r="T26" s="191"/>
      <c r="U26" s="192"/>
      <c r="V26" s="192"/>
      <c r="W26" s="192"/>
      <c r="X26" s="193"/>
      <c r="Y26" s="190"/>
      <c r="Z26" s="190"/>
      <c r="AA26" s="190"/>
      <c r="AB26" s="190"/>
    </row>
    <row r="27" spans="2:28">
      <c r="B27" s="15" t="s">
        <v>176</v>
      </c>
      <c r="C27" s="15"/>
      <c r="D27" s="149"/>
      <c r="E27" s="149"/>
      <c r="F27" s="149"/>
      <c r="G27" s="149"/>
      <c r="H27" s="149"/>
      <c r="I27" s="149"/>
      <c r="J27" s="149"/>
      <c r="K27" s="149"/>
      <c r="L27" s="149"/>
      <c r="M27" s="149"/>
      <c r="N27" s="149"/>
      <c r="O27" s="149"/>
      <c r="P27" s="149"/>
      <c r="Q27" s="149"/>
      <c r="R27" s="149"/>
      <c r="S27" s="149"/>
      <c r="T27" s="149"/>
      <c r="U27" s="149"/>
      <c r="V27" s="149"/>
      <c r="W27" s="149"/>
      <c r="X27" s="149"/>
      <c r="Y27" s="190"/>
      <c r="Z27" s="190"/>
      <c r="AA27" s="190"/>
      <c r="AB27" s="190"/>
    </row>
    <row r="28" spans="2:28">
      <c r="B28" s="146" t="s">
        <v>1173</v>
      </c>
      <c r="C28" s="16" t="s">
        <v>29</v>
      </c>
      <c r="D28" s="149"/>
      <c r="E28" s="149" t="s">
        <v>32</v>
      </c>
      <c r="F28" s="149" t="s">
        <v>32</v>
      </c>
      <c r="G28" s="149" t="s">
        <v>32</v>
      </c>
      <c r="H28" s="149" t="s">
        <v>32</v>
      </c>
      <c r="I28" s="149" t="s">
        <v>32</v>
      </c>
      <c r="J28" s="149" t="s">
        <v>32</v>
      </c>
      <c r="K28" s="149" t="s">
        <v>32</v>
      </c>
      <c r="L28" s="149" t="s">
        <v>32</v>
      </c>
      <c r="M28" s="149">
        <v>9</v>
      </c>
      <c r="N28" s="149">
        <v>6</v>
      </c>
      <c r="O28" s="149">
        <v>9</v>
      </c>
      <c r="P28" s="149">
        <v>12</v>
      </c>
      <c r="Q28" s="149" t="s">
        <v>32</v>
      </c>
      <c r="R28" s="149" t="s">
        <v>32</v>
      </c>
      <c r="S28" s="149">
        <v>9</v>
      </c>
      <c r="T28" s="149">
        <v>12</v>
      </c>
      <c r="U28" s="149">
        <v>9</v>
      </c>
      <c r="V28" s="149">
        <v>9</v>
      </c>
      <c r="W28" s="149" t="s">
        <v>32</v>
      </c>
      <c r="X28" s="149" t="s">
        <v>32</v>
      </c>
      <c r="Y28" s="190"/>
      <c r="Z28" s="190"/>
      <c r="AA28" s="190"/>
      <c r="AB28" s="190"/>
    </row>
    <row r="29" spans="2:28">
      <c r="B29" s="146" t="s">
        <v>1174</v>
      </c>
      <c r="C29" s="16" t="s">
        <v>29</v>
      </c>
      <c r="D29" s="149"/>
      <c r="E29" s="149" t="s">
        <v>32</v>
      </c>
      <c r="F29" s="149"/>
      <c r="G29" s="149" t="s">
        <v>32</v>
      </c>
      <c r="H29" s="149" t="s">
        <v>32</v>
      </c>
      <c r="I29" s="149" t="s">
        <v>32</v>
      </c>
      <c r="J29" s="149" t="s">
        <v>32</v>
      </c>
      <c r="K29" s="149" t="s">
        <v>32</v>
      </c>
      <c r="L29" s="149" t="s">
        <v>32</v>
      </c>
      <c r="M29" s="149">
        <v>6</v>
      </c>
      <c r="N29" s="149" t="s">
        <v>32</v>
      </c>
      <c r="O29" s="149">
        <v>9</v>
      </c>
      <c r="P29" s="149">
        <v>9</v>
      </c>
      <c r="Q29" s="149">
        <v>6</v>
      </c>
      <c r="R29" s="149" t="s">
        <v>32</v>
      </c>
      <c r="S29" s="149">
        <v>12</v>
      </c>
      <c r="T29" s="149">
        <v>12</v>
      </c>
      <c r="U29" s="149">
        <v>6</v>
      </c>
      <c r="V29" s="191"/>
      <c r="W29" s="192"/>
      <c r="X29" s="193"/>
      <c r="Y29" s="190"/>
      <c r="Z29" s="190"/>
      <c r="AA29" s="190"/>
      <c r="AB29" s="190"/>
    </row>
    <row r="30" spans="2:28">
      <c r="B30" s="146" t="s">
        <v>1175</v>
      </c>
      <c r="C30" s="16" t="s">
        <v>29</v>
      </c>
      <c r="D30" s="149" t="s">
        <v>32</v>
      </c>
      <c r="E30" s="149" t="s">
        <v>32</v>
      </c>
      <c r="F30" s="149" t="s">
        <v>32</v>
      </c>
      <c r="G30" s="149" t="s">
        <v>32</v>
      </c>
      <c r="H30" s="149" t="s">
        <v>32</v>
      </c>
      <c r="I30" s="149" t="s">
        <v>32</v>
      </c>
      <c r="J30" s="149" t="s">
        <v>32</v>
      </c>
      <c r="K30" s="149" t="s">
        <v>32</v>
      </c>
      <c r="L30" s="149" t="s">
        <v>32</v>
      </c>
      <c r="M30" s="149">
        <v>6</v>
      </c>
      <c r="N30" s="149" t="s">
        <v>32</v>
      </c>
      <c r="O30" s="149">
        <v>12</v>
      </c>
      <c r="P30" s="149">
        <v>9</v>
      </c>
      <c r="Q30" s="149">
        <v>9</v>
      </c>
      <c r="R30" s="149" t="s">
        <v>32</v>
      </c>
      <c r="S30" s="149">
        <v>12</v>
      </c>
      <c r="T30" s="191"/>
      <c r="U30" s="192"/>
      <c r="V30" s="192"/>
      <c r="W30" s="192"/>
      <c r="X30" s="193"/>
      <c r="Y30" s="190"/>
      <c r="Z30" s="190"/>
      <c r="AA30" s="190"/>
      <c r="AB30" s="190"/>
    </row>
    <row r="31" spans="2:28">
      <c r="D31" s="150"/>
      <c r="E31" s="150"/>
      <c r="F31" s="150"/>
      <c r="G31" s="150"/>
      <c r="H31" s="150"/>
      <c r="I31" s="150"/>
      <c r="J31" s="150"/>
      <c r="K31" s="150"/>
      <c r="L31" s="150"/>
      <c r="M31" s="150"/>
      <c r="N31" s="150"/>
      <c r="O31" s="150"/>
      <c r="P31" s="150"/>
      <c r="Q31" s="150"/>
      <c r="R31" s="150"/>
      <c r="S31" s="150"/>
      <c r="T31" s="150"/>
      <c r="U31" s="150"/>
      <c r="V31" s="150"/>
      <c r="W31" s="150"/>
      <c r="X31" s="150"/>
      <c r="Y31" s="190"/>
      <c r="Z31" s="190"/>
      <c r="AA31" s="190"/>
      <c r="AB31" s="190"/>
    </row>
    <row r="32" spans="2:28">
      <c r="B32" s="15" t="s">
        <v>943</v>
      </c>
      <c r="C32" s="15"/>
      <c r="D32" s="149"/>
      <c r="E32" s="149"/>
      <c r="F32" s="149"/>
      <c r="G32" s="149"/>
      <c r="H32" s="149"/>
      <c r="I32" s="149"/>
      <c r="J32" s="149"/>
      <c r="K32" s="149"/>
      <c r="L32" s="149"/>
      <c r="M32" s="149"/>
      <c r="N32" s="149"/>
      <c r="O32" s="149"/>
      <c r="P32" s="149"/>
      <c r="Q32" s="149"/>
      <c r="R32" s="149"/>
      <c r="S32" s="149"/>
      <c r="T32" s="149"/>
      <c r="U32" s="149"/>
      <c r="V32" s="149"/>
      <c r="W32" s="149"/>
      <c r="X32" s="149"/>
      <c r="Y32" s="190"/>
      <c r="Z32" s="190"/>
      <c r="AA32" s="190"/>
      <c r="AB32" s="190"/>
    </row>
    <row r="33" spans="2:28">
      <c r="B33" s="15" t="s">
        <v>1177</v>
      </c>
      <c r="C33" s="15"/>
      <c r="D33" s="149"/>
      <c r="E33" s="149"/>
      <c r="F33" s="149"/>
      <c r="G33" s="149"/>
      <c r="H33" s="149"/>
      <c r="I33" s="149"/>
      <c r="J33" s="149"/>
      <c r="K33" s="149"/>
      <c r="L33" s="149"/>
      <c r="M33" s="149"/>
      <c r="N33" s="149"/>
      <c r="O33" s="149"/>
      <c r="P33" s="149"/>
      <c r="Q33" s="149"/>
      <c r="R33" s="149"/>
      <c r="S33" s="149"/>
      <c r="T33" s="149"/>
      <c r="U33" s="149"/>
      <c r="V33" s="149"/>
      <c r="W33" s="149"/>
      <c r="X33" s="149"/>
      <c r="Y33" s="190"/>
      <c r="Z33" s="190"/>
      <c r="AA33" s="190"/>
      <c r="AB33" s="190"/>
    </row>
    <row r="34" spans="2:28">
      <c r="B34" s="146" t="s">
        <v>1173</v>
      </c>
      <c r="C34" s="16" t="s">
        <v>29</v>
      </c>
      <c r="D34" s="202"/>
      <c r="E34" s="202"/>
      <c r="F34" s="202"/>
      <c r="G34" s="202" t="s">
        <v>32</v>
      </c>
      <c r="H34" s="202"/>
      <c r="I34" s="202"/>
      <c r="J34" s="202" t="s">
        <v>32</v>
      </c>
      <c r="K34" s="202" t="s">
        <v>32</v>
      </c>
      <c r="L34" s="202"/>
      <c r="M34" s="202"/>
      <c r="N34" s="202" t="s">
        <v>32</v>
      </c>
      <c r="O34" s="202" t="s">
        <v>32</v>
      </c>
      <c r="P34" s="202" t="s">
        <v>32</v>
      </c>
      <c r="Q34" s="202" t="s">
        <v>32</v>
      </c>
      <c r="R34" s="202" t="s">
        <v>32</v>
      </c>
      <c r="S34" s="202" t="s">
        <v>32</v>
      </c>
      <c r="T34" s="202" t="s">
        <v>32</v>
      </c>
      <c r="U34" s="202" t="s">
        <v>32</v>
      </c>
      <c r="V34" s="202"/>
      <c r="W34" s="202" t="s">
        <v>32</v>
      </c>
      <c r="X34" s="202" t="s">
        <v>32</v>
      </c>
      <c r="Y34" s="190"/>
      <c r="Z34" s="190"/>
      <c r="AA34" s="190"/>
      <c r="AB34" s="190"/>
    </row>
    <row r="35" spans="2:28">
      <c r="B35" s="146" t="s">
        <v>1174</v>
      </c>
      <c r="C35" s="16" t="s">
        <v>29</v>
      </c>
      <c r="D35" s="202"/>
      <c r="E35" s="202"/>
      <c r="F35" s="202"/>
      <c r="G35" s="202" t="s">
        <v>32</v>
      </c>
      <c r="H35" s="202"/>
      <c r="I35" s="202"/>
      <c r="J35" s="202"/>
      <c r="K35" s="202"/>
      <c r="L35" s="202"/>
      <c r="M35" s="202"/>
      <c r="N35" s="202" t="s">
        <v>32</v>
      </c>
      <c r="O35" s="202"/>
      <c r="P35" s="202" t="s">
        <v>32</v>
      </c>
      <c r="Q35" s="202" t="s">
        <v>32</v>
      </c>
      <c r="R35" s="202"/>
      <c r="S35" s="202" t="s">
        <v>32</v>
      </c>
      <c r="T35" s="202"/>
      <c r="U35" s="202" t="s">
        <v>32</v>
      </c>
      <c r="V35" s="191"/>
      <c r="W35" s="192"/>
      <c r="X35" s="193"/>
      <c r="Y35" s="190"/>
      <c r="Z35" s="190"/>
      <c r="AA35" s="190"/>
      <c r="AB35" s="190"/>
    </row>
    <row r="36" spans="2:28">
      <c r="B36" s="146" t="s">
        <v>1175</v>
      </c>
      <c r="C36" s="16" t="s">
        <v>29</v>
      </c>
      <c r="D36" s="202"/>
      <c r="E36" s="202"/>
      <c r="F36" s="202"/>
      <c r="G36" s="202"/>
      <c r="H36" s="202" t="s">
        <v>32</v>
      </c>
      <c r="I36" s="202"/>
      <c r="J36" s="202"/>
      <c r="K36" s="202"/>
      <c r="L36" s="202"/>
      <c r="M36" s="202"/>
      <c r="N36" s="202"/>
      <c r="O36" s="202"/>
      <c r="P36" s="202"/>
      <c r="Q36" s="202" t="s">
        <v>32</v>
      </c>
      <c r="R36" s="202"/>
      <c r="S36" s="202"/>
      <c r="T36" s="191"/>
      <c r="U36" s="192"/>
      <c r="V36" s="192"/>
      <c r="W36" s="192"/>
      <c r="X36" s="193"/>
      <c r="Y36" s="190"/>
      <c r="Z36" s="190"/>
      <c r="AA36" s="190"/>
      <c r="AB36" s="190"/>
    </row>
    <row r="37" spans="2:28">
      <c r="B37" s="15" t="s">
        <v>1178</v>
      </c>
      <c r="C37" s="15"/>
      <c r="D37" s="202"/>
      <c r="E37" s="202"/>
      <c r="F37" s="202"/>
      <c r="G37" s="202"/>
      <c r="H37" s="202"/>
      <c r="I37" s="202"/>
      <c r="J37" s="202"/>
      <c r="K37" s="202"/>
      <c r="L37" s="202"/>
      <c r="M37" s="202"/>
      <c r="N37" s="202"/>
      <c r="O37" s="202"/>
      <c r="P37" s="202"/>
      <c r="Q37" s="202"/>
      <c r="R37" s="202"/>
      <c r="S37" s="202"/>
      <c r="T37" s="202"/>
      <c r="U37" s="202"/>
      <c r="V37" s="202"/>
      <c r="W37" s="202"/>
      <c r="X37" s="202"/>
      <c r="Y37" s="190"/>
      <c r="Z37" s="190"/>
      <c r="AA37" s="190"/>
      <c r="AB37" s="190"/>
    </row>
    <row r="38" spans="2:28">
      <c r="B38" s="146" t="s">
        <v>1173</v>
      </c>
      <c r="C38" s="16" t="s">
        <v>29</v>
      </c>
      <c r="D38" s="202"/>
      <c r="E38" s="202"/>
      <c r="F38" s="202" t="s">
        <v>32</v>
      </c>
      <c r="G38" s="202" t="s">
        <v>32</v>
      </c>
      <c r="H38" s="202" t="s">
        <v>32</v>
      </c>
      <c r="I38" s="202"/>
      <c r="J38" s="202" t="s">
        <v>32</v>
      </c>
      <c r="K38" s="202"/>
      <c r="L38" s="202"/>
      <c r="M38" s="202" t="s">
        <v>32</v>
      </c>
      <c r="N38" s="202" t="s">
        <v>32</v>
      </c>
      <c r="O38" s="202" t="s">
        <v>32</v>
      </c>
      <c r="P38" s="202"/>
      <c r="Q38" s="202" t="s">
        <v>32</v>
      </c>
      <c r="R38" s="202"/>
      <c r="S38" s="202" t="s">
        <v>32</v>
      </c>
      <c r="T38" s="202" t="s">
        <v>32</v>
      </c>
      <c r="U38" s="202" t="s">
        <v>32</v>
      </c>
      <c r="V38" s="202" t="s">
        <v>32</v>
      </c>
      <c r="W38" s="202"/>
      <c r="X38" s="202"/>
      <c r="Y38" s="190"/>
      <c r="Z38" s="190"/>
      <c r="AA38" s="190"/>
      <c r="AB38" s="190"/>
    </row>
    <row r="39" spans="2:28">
      <c r="B39" s="146" t="s">
        <v>1174</v>
      </c>
      <c r="C39" s="16" t="s">
        <v>29</v>
      </c>
      <c r="D39" s="202"/>
      <c r="E39" s="202"/>
      <c r="F39" s="202"/>
      <c r="G39" s="202"/>
      <c r="H39" s="202"/>
      <c r="I39" s="202"/>
      <c r="J39" s="202"/>
      <c r="K39" s="202"/>
      <c r="L39" s="202"/>
      <c r="M39" s="202"/>
      <c r="N39" s="202"/>
      <c r="O39" s="202"/>
      <c r="P39" s="202"/>
      <c r="Q39" s="202"/>
      <c r="R39" s="202"/>
      <c r="S39" s="202" t="s">
        <v>32</v>
      </c>
      <c r="T39" s="202"/>
      <c r="U39" s="202" t="s">
        <v>32</v>
      </c>
      <c r="V39" s="191"/>
      <c r="W39" s="192"/>
      <c r="X39" s="193"/>
      <c r="Y39" s="190"/>
      <c r="Z39" s="190"/>
      <c r="AA39" s="190"/>
      <c r="AB39" s="190"/>
    </row>
    <row r="40" spans="2:28">
      <c r="B40" s="146" t="s">
        <v>1175</v>
      </c>
      <c r="C40" s="16" t="s">
        <v>29</v>
      </c>
      <c r="D40" s="202"/>
      <c r="E40" s="202"/>
      <c r="F40" s="202" t="s">
        <v>32</v>
      </c>
      <c r="G40" s="202"/>
      <c r="H40" s="202"/>
      <c r="I40" s="202"/>
      <c r="J40" s="202"/>
      <c r="K40" s="202"/>
      <c r="L40" s="202"/>
      <c r="M40" s="202"/>
      <c r="N40" s="202"/>
      <c r="O40" s="202"/>
      <c r="P40" s="202"/>
      <c r="Q40" s="202"/>
      <c r="R40" s="202"/>
      <c r="S40" s="202" t="s">
        <v>32</v>
      </c>
      <c r="T40" s="191"/>
      <c r="U40" s="192"/>
      <c r="V40" s="192"/>
      <c r="W40" s="192"/>
      <c r="X40" s="193"/>
      <c r="Y40" s="190"/>
      <c r="Z40" s="190"/>
      <c r="AA40" s="190"/>
      <c r="AB40" s="190"/>
    </row>
    <row r="41" spans="2:28">
      <c r="B41" s="15" t="s">
        <v>1179</v>
      </c>
      <c r="C41" s="15"/>
      <c r="D41" s="202"/>
      <c r="E41" s="202"/>
      <c r="F41" s="202"/>
      <c r="G41" s="202"/>
      <c r="H41" s="202"/>
      <c r="I41" s="202"/>
      <c r="J41" s="202"/>
      <c r="K41" s="202"/>
      <c r="L41" s="202"/>
      <c r="M41" s="202"/>
      <c r="N41" s="202"/>
      <c r="O41" s="202"/>
      <c r="P41" s="202"/>
      <c r="Q41" s="202"/>
      <c r="R41" s="202"/>
      <c r="S41" s="202"/>
      <c r="T41" s="202"/>
      <c r="U41" s="202"/>
      <c r="V41" s="202"/>
      <c r="W41" s="202"/>
      <c r="X41" s="202"/>
      <c r="Y41" s="190"/>
      <c r="Z41" s="190"/>
      <c r="AA41" s="190"/>
      <c r="AB41" s="190"/>
    </row>
    <row r="42" spans="2:28">
      <c r="B42" s="146" t="s">
        <v>1173</v>
      </c>
      <c r="C42" s="16" t="s">
        <v>29</v>
      </c>
      <c r="D42" s="202"/>
      <c r="E42" s="202"/>
      <c r="F42" s="202"/>
      <c r="G42" s="202"/>
      <c r="H42" s="202" t="s">
        <v>32</v>
      </c>
      <c r="I42" s="202"/>
      <c r="J42" s="202"/>
      <c r="K42" s="202" t="s">
        <v>32</v>
      </c>
      <c r="L42" s="202" t="s">
        <v>32</v>
      </c>
      <c r="M42" s="202" t="s">
        <v>32</v>
      </c>
      <c r="N42" s="202"/>
      <c r="O42" s="202" t="s">
        <v>32</v>
      </c>
      <c r="P42" s="202" t="s">
        <v>32</v>
      </c>
      <c r="Q42" s="202" t="s">
        <v>32</v>
      </c>
      <c r="R42" s="202"/>
      <c r="S42" s="202" t="s">
        <v>32</v>
      </c>
      <c r="T42" s="202" t="s">
        <v>32</v>
      </c>
      <c r="U42" s="202" t="s">
        <v>32</v>
      </c>
      <c r="V42" s="202" t="s">
        <v>32</v>
      </c>
      <c r="W42" s="202"/>
      <c r="X42" s="202" t="s">
        <v>32</v>
      </c>
      <c r="Y42" s="190"/>
      <c r="Z42" s="190"/>
      <c r="AA42" s="190"/>
      <c r="AB42" s="190"/>
    </row>
    <row r="43" spans="2:28">
      <c r="B43" s="146" t="s">
        <v>1174</v>
      </c>
      <c r="C43" s="16" t="s">
        <v>29</v>
      </c>
      <c r="D43" s="202"/>
      <c r="E43" s="202"/>
      <c r="F43" s="202"/>
      <c r="G43" s="202"/>
      <c r="H43" s="202" t="s">
        <v>32</v>
      </c>
      <c r="I43" s="202"/>
      <c r="J43" s="202"/>
      <c r="K43" s="202"/>
      <c r="L43" s="202"/>
      <c r="M43" s="202"/>
      <c r="N43" s="202"/>
      <c r="O43" s="202"/>
      <c r="P43" s="202" t="s">
        <v>32</v>
      </c>
      <c r="Q43" s="202"/>
      <c r="R43" s="202"/>
      <c r="S43" s="202" t="s">
        <v>32</v>
      </c>
      <c r="T43" s="202"/>
      <c r="U43" s="202" t="s">
        <v>32</v>
      </c>
      <c r="V43" s="191"/>
      <c r="W43" s="192"/>
      <c r="X43" s="193"/>
      <c r="Y43" s="190"/>
      <c r="Z43" s="190"/>
      <c r="AA43" s="190"/>
      <c r="AB43" s="190"/>
    </row>
    <row r="44" spans="2:28">
      <c r="B44" s="146" t="s">
        <v>1175</v>
      </c>
      <c r="C44" s="16" t="s">
        <v>29</v>
      </c>
      <c r="D44" s="202"/>
      <c r="E44" s="202"/>
      <c r="F44" s="202"/>
      <c r="G44" s="202" t="s">
        <v>32</v>
      </c>
      <c r="H44" s="202"/>
      <c r="I44" s="202"/>
      <c r="J44" s="202"/>
      <c r="K44" s="202" t="s">
        <v>32</v>
      </c>
      <c r="L44" s="202"/>
      <c r="M44" s="202"/>
      <c r="N44" s="202"/>
      <c r="O44" s="202"/>
      <c r="P44" s="202"/>
      <c r="Q44" s="202" t="s">
        <v>32</v>
      </c>
      <c r="R44" s="202"/>
      <c r="S44" s="202" t="s">
        <v>32</v>
      </c>
      <c r="T44" s="191"/>
      <c r="U44" s="192"/>
      <c r="V44" s="192"/>
      <c r="W44" s="192"/>
      <c r="X44" s="193"/>
      <c r="Y44" s="190"/>
      <c r="Z44" s="190"/>
      <c r="AA44" s="190"/>
      <c r="AB44" s="190"/>
    </row>
    <row r="45" spans="2:28">
      <c r="B45" s="15" t="s">
        <v>1180</v>
      </c>
      <c r="C45" s="15"/>
      <c r="D45" s="202"/>
      <c r="E45" s="202"/>
      <c r="F45" s="202"/>
      <c r="G45" s="202"/>
      <c r="H45" s="202"/>
      <c r="I45" s="202"/>
      <c r="J45" s="202"/>
      <c r="K45" s="202"/>
      <c r="L45" s="202"/>
      <c r="M45" s="202"/>
      <c r="N45" s="202"/>
      <c r="O45" s="202"/>
      <c r="P45" s="202"/>
      <c r="Q45" s="202"/>
      <c r="R45" s="202"/>
      <c r="S45" s="202"/>
      <c r="T45" s="202"/>
      <c r="U45" s="202"/>
      <c r="V45" s="202"/>
      <c r="W45" s="202"/>
      <c r="X45" s="202"/>
      <c r="Y45" s="190"/>
      <c r="Z45" s="190"/>
      <c r="AA45" s="190"/>
      <c r="AB45" s="190"/>
    </row>
    <row r="46" spans="2:28">
      <c r="B46" s="146" t="s">
        <v>1173</v>
      </c>
      <c r="C46" s="16" t="s">
        <v>29</v>
      </c>
      <c r="D46" s="202"/>
      <c r="E46" s="202" t="s">
        <v>32</v>
      </c>
      <c r="F46" s="202"/>
      <c r="G46" s="202"/>
      <c r="H46" s="202"/>
      <c r="I46" s="202"/>
      <c r="J46" s="202" t="s">
        <v>32</v>
      </c>
      <c r="K46" s="202" t="s">
        <v>32</v>
      </c>
      <c r="L46" s="202"/>
      <c r="M46" s="202" t="s">
        <v>32</v>
      </c>
      <c r="N46" s="202" t="s">
        <v>32</v>
      </c>
      <c r="O46" s="202" t="s">
        <v>32</v>
      </c>
      <c r="P46" s="202" t="s">
        <v>32</v>
      </c>
      <c r="Q46" s="202" t="s">
        <v>32</v>
      </c>
      <c r="R46" s="202"/>
      <c r="S46" s="202" t="s">
        <v>32</v>
      </c>
      <c r="T46" s="202" t="s">
        <v>32</v>
      </c>
      <c r="U46" s="202" t="s">
        <v>32</v>
      </c>
      <c r="V46" s="202" t="s">
        <v>32</v>
      </c>
      <c r="W46" s="202" t="s">
        <v>32</v>
      </c>
      <c r="X46" s="202" t="s">
        <v>32</v>
      </c>
      <c r="Y46" s="190"/>
      <c r="Z46" s="190"/>
      <c r="AA46" s="190"/>
      <c r="AB46" s="190"/>
    </row>
    <row r="47" spans="2:28">
      <c r="B47" s="146" t="s">
        <v>1174</v>
      </c>
      <c r="C47" s="16" t="s">
        <v>29</v>
      </c>
      <c r="D47" s="202" t="s">
        <v>32</v>
      </c>
      <c r="E47" s="202"/>
      <c r="F47" s="202"/>
      <c r="G47" s="202"/>
      <c r="H47" s="202"/>
      <c r="I47" s="202"/>
      <c r="J47" s="202"/>
      <c r="K47" s="202"/>
      <c r="L47" s="202"/>
      <c r="M47" s="202"/>
      <c r="N47" s="202"/>
      <c r="O47" s="202"/>
      <c r="P47" s="202"/>
      <c r="Q47" s="202"/>
      <c r="R47" s="202"/>
      <c r="S47" s="202"/>
      <c r="T47" s="202" t="s">
        <v>32</v>
      </c>
      <c r="U47" s="202"/>
      <c r="V47" s="191"/>
      <c r="W47" s="192"/>
      <c r="X47" s="193"/>
      <c r="Y47" s="190"/>
      <c r="Z47" s="190"/>
      <c r="AA47" s="190"/>
      <c r="AB47" s="190"/>
    </row>
    <row r="48" spans="2:28">
      <c r="B48" s="146" t="s">
        <v>1175</v>
      </c>
      <c r="C48" s="16" t="s">
        <v>29</v>
      </c>
      <c r="D48" s="202"/>
      <c r="E48" s="202"/>
      <c r="F48" s="202"/>
      <c r="G48" s="202"/>
      <c r="H48" s="202"/>
      <c r="I48" s="202"/>
      <c r="J48" s="202"/>
      <c r="K48" s="202"/>
      <c r="L48" s="202"/>
      <c r="M48" s="202"/>
      <c r="N48" s="202"/>
      <c r="O48" s="202"/>
      <c r="P48" s="202"/>
      <c r="Q48" s="202"/>
      <c r="R48" s="202" t="s">
        <v>32</v>
      </c>
      <c r="S48" s="202" t="s">
        <v>32</v>
      </c>
      <c r="T48" s="191"/>
      <c r="U48" s="192"/>
      <c r="V48" s="192"/>
      <c r="W48" s="192"/>
      <c r="X48" s="193"/>
      <c r="Y48" s="190"/>
      <c r="Z48" s="190"/>
      <c r="AA48" s="190"/>
      <c r="AB48" s="190"/>
    </row>
    <row r="49" spans="2:28">
      <c r="B49" s="15" t="s">
        <v>1181</v>
      </c>
      <c r="C49" s="15"/>
      <c r="D49" s="202"/>
      <c r="E49" s="202"/>
      <c r="F49" s="202"/>
      <c r="G49" s="202"/>
      <c r="H49" s="202"/>
      <c r="I49" s="202"/>
      <c r="J49" s="202"/>
      <c r="K49" s="202"/>
      <c r="L49" s="202"/>
      <c r="M49" s="202"/>
      <c r="N49" s="202"/>
      <c r="O49" s="202"/>
      <c r="P49" s="202"/>
      <c r="Q49" s="202"/>
      <c r="R49" s="202"/>
      <c r="S49" s="202"/>
      <c r="T49" s="202"/>
      <c r="U49" s="202"/>
      <c r="V49" s="202"/>
      <c r="W49" s="202"/>
      <c r="X49" s="202"/>
      <c r="Y49" s="190"/>
      <c r="Z49" s="190"/>
      <c r="AA49" s="190"/>
      <c r="AB49" s="190"/>
    </row>
    <row r="50" spans="2:28">
      <c r="B50" s="146" t="s">
        <v>1173</v>
      </c>
      <c r="C50" s="16" t="s">
        <v>29</v>
      </c>
      <c r="D50" s="202"/>
      <c r="E50" s="202"/>
      <c r="F50" s="202"/>
      <c r="G50" s="202" t="s">
        <v>32</v>
      </c>
      <c r="H50" s="202" t="s">
        <v>32</v>
      </c>
      <c r="I50" s="202" t="s">
        <v>32</v>
      </c>
      <c r="J50" s="202" t="s">
        <v>32</v>
      </c>
      <c r="K50" s="202"/>
      <c r="L50" s="202"/>
      <c r="M50" s="202" t="s">
        <v>32</v>
      </c>
      <c r="N50" s="202" t="s">
        <v>32</v>
      </c>
      <c r="O50" s="202"/>
      <c r="P50" s="202" t="s">
        <v>32</v>
      </c>
      <c r="Q50" s="202" t="s">
        <v>32</v>
      </c>
      <c r="R50" s="202" t="s">
        <v>32</v>
      </c>
      <c r="S50" s="202" t="s">
        <v>32</v>
      </c>
      <c r="T50" s="202" t="s">
        <v>32</v>
      </c>
      <c r="U50" s="202" t="s">
        <v>32</v>
      </c>
      <c r="V50" s="202" t="s">
        <v>32</v>
      </c>
      <c r="W50" s="202"/>
      <c r="X50" s="202" t="s">
        <v>32</v>
      </c>
      <c r="Y50" s="190"/>
      <c r="Z50" s="190"/>
      <c r="AA50" s="190"/>
      <c r="AB50" s="190"/>
    </row>
    <row r="51" spans="2:28">
      <c r="B51" s="146" t="s">
        <v>1174</v>
      </c>
      <c r="C51" s="16" t="s">
        <v>29</v>
      </c>
      <c r="D51" s="202"/>
      <c r="E51" s="202" t="s">
        <v>32</v>
      </c>
      <c r="F51" s="202"/>
      <c r="G51" s="202" t="s">
        <v>32</v>
      </c>
      <c r="H51" s="202" t="s">
        <v>32</v>
      </c>
      <c r="I51" s="202"/>
      <c r="J51" s="202"/>
      <c r="K51" s="202"/>
      <c r="L51" s="202" t="s">
        <v>32</v>
      </c>
      <c r="M51" s="202" t="s">
        <v>32</v>
      </c>
      <c r="N51" s="202" t="s">
        <v>32</v>
      </c>
      <c r="O51" s="202" t="s">
        <v>32</v>
      </c>
      <c r="P51" s="202" t="s">
        <v>32</v>
      </c>
      <c r="Q51" s="202" t="s">
        <v>32</v>
      </c>
      <c r="R51" s="202" t="s">
        <v>32</v>
      </c>
      <c r="S51" s="202" t="s">
        <v>32</v>
      </c>
      <c r="T51" s="202"/>
      <c r="U51" s="202" t="s">
        <v>32</v>
      </c>
      <c r="V51" s="191"/>
      <c r="W51" s="192"/>
      <c r="X51" s="193"/>
      <c r="Y51" s="190"/>
      <c r="Z51" s="190"/>
      <c r="AA51" s="190"/>
      <c r="AB51" s="190"/>
    </row>
    <row r="52" spans="2:28">
      <c r="B52" s="146" t="s">
        <v>1175</v>
      </c>
      <c r="C52" s="16" t="s">
        <v>29</v>
      </c>
      <c r="D52" s="202"/>
      <c r="E52" s="202"/>
      <c r="F52" s="202"/>
      <c r="G52" s="202"/>
      <c r="H52" s="202" t="s">
        <v>32</v>
      </c>
      <c r="I52" s="202"/>
      <c r="J52" s="202"/>
      <c r="K52" s="202"/>
      <c r="L52" s="202"/>
      <c r="M52" s="202" t="s">
        <v>32</v>
      </c>
      <c r="N52" s="202" t="s">
        <v>32</v>
      </c>
      <c r="O52" s="202"/>
      <c r="P52" s="202" t="s">
        <v>32</v>
      </c>
      <c r="Q52" s="202" t="s">
        <v>32</v>
      </c>
      <c r="R52" s="202"/>
      <c r="S52" s="202"/>
      <c r="T52" s="191" t="s">
        <v>32</v>
      </c>
      <c r="U52" s="192"/>
      <c r="V52" s="192"/>
      <c r="W52" s="192"/>
      <c r="X52" s="193"/>
      <c r="Y52" s="190"/>
      <c r="Z52" s="190"/>
      <c r="AA52" s="190"/>
      <c r="AB52" s="190"/>
    </row>
    <row r="53" spans="2:28">
      <c r="B53" s="15" t="s">
        <v>1182</v>
      </c>
      <c r="C53" s="15"/>
      <c r="D53" s="202"/>
      <c r="E53" s="202"/>
      <c r="F53" s="202"/>
      <c r="G53" s="202"/>
      <c r="H53" s="202"/>
      <c r="I53" s="202"/>
      <c r="J53" s="202"/>
      <c r="K53" s="202"/>
      <c r="L53" s="202"/>
      <c r="M53" s="202"/>
      <c r="N53" s="202"/>
      <c r="O53" s="202"/>
      <c r="P53" s="202"/>
      <c r="Q53" s="202"/>
      <c r="R53" s="202"/>
      <c r="S53" s="202"/>
      <c r="T53" s="202"/>
      <c r="U53" s="202"/>
      <c r="V53" s="202"/>
      <c r="W53" s="202"/>
      <c r="X53" s="202"/>
      <c r="Y53" s="190"/>
      <c r="Z53" s="190"/>
      <c r="AA53" s="190"/>
      <c r="AB53" s="190"/>
    </row>
    <row r="54" spans="2:28">
      <c r="B54" s="146" t="s">
        <v>1173</v>
      </c>
      <c r="C54" s="16" t="s">
        <v>29</v>
      </c>
      <c r="D54" s="202"/>
      <c r="E54" s="202"/>
      <c r="F54" s="202"/>
      <c r="G54" s="202"/>
      <c r="H54" s="202" t="s">
        <v>32</v>
      </c>
      <c r="I54" s="202" t="s">
        <v>32</v>
      </c>
      <c r="J54" s="202" t="s">
        <v>32</v>
      </c>
      <c r="K54" s="202" t="s">
        <v>32</v>
      </c>
      <c r="L54" s="202"/>
      <c r="M54" s="202" t="s">
        <v>32</v>
      </c>
      <c r="N54" s="202" t="s">
        <v>32</v>
      </c>
      <c r="O54" s="202" t="s">
        <v>32</v>
      </c>
      <c r="P54" s="202" t="s">
        <v>32</v>
      </c>
      <c r="Q54" s="202" t="s">
        <v>32</v>
      </c>
      <c r="R54" s="202" t="s">
        <v>32</v>
      </c>
      <c r="S54" s="202" t="s">
        <v>32</v>
      </c>
      <c r="T54" s="202" t="s">
        <v>32</v>
      </c>
      <c r="U54" s="202"/>
      <c r="V54" s="202" t="s">
        <v>32</v>
      </c>
      <c r="W54" s="202" t="s">
        <v>32</v>
      </c>
      <c r="X54" s="202" t="s">
        <v>32</v>
      </c>
      <c r="Y54" s="190"/>
      <c r="Z54" s="190"/>
      <c r="AA54" s="190"/>
      <c r="AB54" s="190"/>
    </row>
    <row r="55" spans="2:28">
      <c r="B55" s="146" t="s">
        <v>1174</v>
      </c>
      <c r="C55" s="16" t="s">
        <v>29</v>
      </c>
      <c r="D55" s="202"/>
      <c r="E55" s="202"/>
      <c r="F55" s="202"/>
      <c r="G55" s="202" t="s">
        <v>32</v>
      </c>
      <c r="H55" s="202" t="s">
        <v>32</v>
      </c>
      <c r="I55" s="202"/>
      <c r="J55" s="202"/>
      <c r="K55" s="202"/>
      <c r="L55" s="202"/>
      <c r="M55" s="202" t="s">
        <v>32</v>
      </c>
      <c r="N55" s="202" t="s">
        <v>32</v>
      </c>
      <c r="O55" s="202" t="s">
        <v>32</v>
      </c>
      <c r="P55" s="202" t="s">
        <v>32</v>
      </c>
      <c r="Q55" s="202" t="s">
        <v>32</v>
      </c>
      <c r="R55" s="202" t="s">
        <v>32</v>
      </c>
      <c r="S55" s="202" t="s">
        <v>32</v>
      </c>
      <c r="T55" s="202" t="s">
        <v>32</v>
      </c>
      <c r="U55" s="202" t="s">
        <v>32</v>
      </c>
      <c r="V55" s="191"/>
      <c r="W55" s="192"/>
      <c r="X55" s="193"/>
      <c r="Y55" s="190"/>
      <c r="Z55" s="190"/>
      <c r="AA55" s="190"/>
      <c r="AB55" s="190"/>
    </row>
    <row r="56" spans="2:28">
      <c r="B56" s="146" t="s">
        <v>1175</v>
      </c>
      <c r="C56" s="16" t="s">
        <v>29</v>
      </c>
      <c r="D56" s="202"/>
      <c r="E56" s="202"/>
      <c r="F56" s="202"/>
      <c r="G56" s="202" t="s">
        <v>32</v>
      </c>
      <c r="H56" s="202" t="s">
        <v>32</v>
      </c>
      <c r="I56" s="202"/>
      <c r="J56" s="202"/>
      <c r="K56" s="202"/>
      <c r="L56" s="202"/>
      <c r="M56" s="202" t="s">
        <v>32</v>
      </c>
      <c r="N56" s="202" t="s">
        <v>32</v>
      </c>
      <c r="O56" s="202"/>
      <c r="P56" s="202" t="s">
        <v>32</v>
      </c>
      <c r="Q56" s="202" t="s">
        <v>32</v>
      </c>
      <c r="R56" s="202" t="s">
        <v>32</v>
      </c>
      <c r="S56" s="202" t="s">
        <v>32</v>
      </c>
      <c r="T56" s="191"/>
      <c r="U56" s="192"/>
      <c r="V56" s="192"/>
      <c r="W56" s="192"/>
      <c r="X56" s="193"/>
      <c r="Y56" s="190"/>
      <c r="Z56" s="190"/>
      <c r="AA56" s="190"/>
      <c r="AB56" s="190"/>
    </row>
    <row r="57" spans="2:28">
      <c r="B57" s="15" t="s">
        <v>1183</v>
      </c>
      <c r="C57" s="15"/>
      <c r="D57" s="202"/>
      <c r="E57" s="202"/>
      <c r="F57" s="202"/>
      <c r="G57" s="202"/>
      <c r="H57" s="202"/>
      <c r="I57" s="202"/>
      <c r="J57" s="202"/>
      <c r="K57" s="202"/>
      <c r="L57" s="202"/>
      <c r="M57" s="202"/>
      <c r="N57" s="202"/>
      <c r="O57" s="202"/>
      <c r="P57" s="202"/>
      <c r="Q57" s="202"/>
      <c r="R57" s="202"/>
      <c r="S57" s="202"/>
      <c r="T57" s="202"/>
      <c r="U57" s="202"/>
      <c r="V57" s="202"/>
      <c r="W57" s="202"/>
      <c r="X57" s="202"/>
      <c r="Y57" s="190"/>
      <c r="Z57" s="190"/>
      <c r="AA57" s="190"/>
      <c r="AB57" s="190"/>
    </row>
    <row r="58" spans="2:28">
      <c r="B58" s="146" t="s">
        <v>1173</v>
      </c>
      <c r="C58" s="16" t="s">
        <v>29</v>
      </c>
      <c r="D58" s="202"/>
      <c r="E58" s="202"/>
      <c r="F58" s="202"/>
      <c r="G58" s="202" t="s">
        <v>32</v>
      </c>
      <c r="H58" s="202"/>
      <c r="I58" s="202" t="s">
        <v>32</v>
      </c>
      <c r="J58" s="202"/>
      <c r="K58" s="202" t="s">
        <v>32</v>
      </c>
      <c r="L58" s="202" t="s">
        <v>32</v>
      </c>
      <c r="M58" s="202" t="s">
        <v>32</v>
      </c>
      <c r="N58" s="202" t="s">
        <v>32</v>
      </c>
      <c r="O58" s="202" t="s">
        <v>32</v>
      </c>
      <c r="P58" s="202" t="s">
        <v>32</v>
      </c>
      <c r="Q58" s="202" t="s">
        <v>32</v>
      </c>
      <c r="R58" s="202" t="s">
        <v>32</v>
      </c>
      <c r="S58" s="202" t="s">
        <v>32</v>
      </c>
      <c r="T58" s="202"/>
      <c r="U58" s="202" t="s">
        <v>32</v>
      </c>
      <c r="V58" s="202" t="s">
        <v>32</v>
      </c>
      <c r="W58" s="202" t="s">
        <v>32</v>
      </c>
      <c r="X58" s="202" t="s">
        <v>32</v>
      </c>
      <c r="Y58" s="190"/>
      <c r="Z58" s="190"/>
      <c r="AA58" s="190"/>
      <c r="AB58" s="190"/>
    </row>
    <row r="59" spans="2:28">
      <c r="B59" s="146" t="s">
        <v>1174</v>
      </c>
      <c r="C59" s="16" t="s">
        <v>29</v>
      </c>
      <c r="D59" s="202"/>
      <c r="E59" s="202" t="s">
        <v>32</v>
      </c>
      <c r="F59" s="202"/>
      <c r="G59" s="202" t="s">
        <v>32</v>
      </c>
      <c r="H59" s="202" t="s">
        <v>32</v>
      </c>
      <c r="I59" s="202" t="s">
        <v>32</v>
      </c>
      <c r="J59" s="202" t="s">
        <v>32</v>
      </c>
      <c r="K59" s="202" t="s">
        <v>32</v>
      </c>
      <c r="L59" s="202" t="s">
        <v>32</v>
      </c>
      <c r="M59" s="202" t="s">
        <v>32</v>
      </c>
      <c r="N59" s="202" t="s">
        <v>32</v>
      </c>
      <c r="O59" s="202" t="s">
        <v>32</v>
      </c>
      <c r="P59" s="202">
        <v>6</v>
      </c>
      <c r="Q59" s="202" t="s">
        <v>32</v>
      </c>
      <c r="R59" s="202">
        <v>6</v>
      </c>
      <c r="S59" s="202" t="s">
        <v>32</v>
      </c>
      <c r="T59" s="202">
        <v>12</v>
      </c>
      <c r="U59" s="202" t="s">
        <v>32</v>
      </c>
      <c r="V59" s="191"/>
      <c r="W59" s="192"/>
      <c r="X59" s="193"/>
      <c r="Y59" s="190"/>
      <c r="Z59" s="190"/>
      <c r="AA59" s="190"/>
      <c r="AB59" s="190"/>
    </row>
    <row r="60" spans="2:28">
      <c r="B60" s="146" t="s">
        <v>1175</v>
      </c>
      <c r="C60" s="16" t="s">
        <v>29</v>
      </c>
      <c r="D60" s="202" t="s">
        <v>32</v>
      </c>
      <c r="E60" s="202" t="s">
        <v>32</v>
      </c>
      <c r="F60" s="202"/>
      <c r="G60" s="202" t="s">
        <v>32</v>
      </c>
      <c r="H60" s="202" t="s">
        <v>32</v>
      </c>
      <c r="I60" s="202"/>
      <c r="J60" s="202" t="s">
        <v>32</v>
      </c>
      <c r="K60" s="202" t="s">
        <v>32</v>
      </c>
      <c r="L60" s="202" t="s">
        <v>32</v>
      </c>
      <c r="M60" s="202">
        <v>6</v>
      </c>
      <c r="N60" s="202" t="s">
        <v>32</v>
      </c>
      <c r="O60" s="202">
        <v>6</v>
      </c>
      <c r="P60" s="202" t="s">
        <v>32</v>
      </c>
      <c r="Q60" s="202" t="s">
        <v>32</v>
      </c>
      <c r="R60" s="202" t="s">
        <v>32</v>
      </c>
      <c r="S60" s="202" t="s">
        <v>32</v>
      </c>
      <c r="T60" s="191"/>
      <c r="U60" s="192"/>
      <c r="V60" s="192"/>
      <c r="W60" s="192"/>
      <c r="X60" s="193"/>
      <c r="Y60" s="190"/>
      <c r="Z60" s="190"/>
      <c r="AA60" s="190"/>
      <c r="AB60" s="190"/>
    </row>
    <row r="61" spans="2:28">
      <c r="B61" s="15" t="s">
        <v>950</v>
      </c>
      <c r="C61" s="15"/>
      <c r="D61" s="202"/>
      <c r="E61" s="202"/>
      <c r="F61" s="202"/>
      <c r="G61" s="202"/>
      <c r="H61" s="202"/>
      <c r="I61" s="202"/>
      <c r="J61" s="202"/>
      <c r="K61" s="202"/>
      <c r="L61" s="202"/>
      <c r="M61" s="202"/>
      <c r="N61" s="202"/>
      <c r="O61" s="202"/>
      <c r="P61" s="202"/>
      <c r="Q61" s="202"/>
      <c r="R61" s="202"/>
      <c r="S61" s="202"/>
      <c r="T61" s="202"/>
      <c r="U61" s="202"/>
      <c r="V61" s="202"/>
      <c r="W61" s="202"/>
      <c r="X61" s="202"/>
      <c r="Y61" s="190"/>
      <c r="Z61" s="190"/>
      <c r="AA61" s="190"/>
      <c r="AB61" s="190"/>
    </row>
    <row r="62" spans="2:28">
      <c r="B62" s="146" t="s">
        <v>1173</v>
      </c>
      <c r="C62" s="16" t="s">
        <v>29</v>
      </c>
      <c r="D62" s="202"/>
      <c r="E62" s="202"/>
      <c r="F62" s="202"/>
      <c r="G62" s="202"/>
      <c r="H62" s="202"/>
      <c r="I62" s="202"/>
      <c r="J62" s="202"/>
      <c r="K62" s="202" t="s">
        <v>32</v>
      </c>
      <c r="L62" s="202" t="s">
        <v>32</v>
      </c>
      <c r="M62" s="202" t="s">
        <v>32</v>
      </c>
      <c r="N62" s="202" t="s">
        <v>32</v>
      </c>
      <c r="O62" s="202" t="s">
        <v>32</v>
      </c>
      <c r="P62" s="202"/>
      <c r="Q62" s="202" t="s">
        <v>32</v>
      </c>
      <c r="R62" s="202"/>
      <c r="S62" s="202" t="s">
        <v>32</v>
      </c>
      <c r="T62" s="202">
        <v>6</v>
      </c>
      <c r="U62" s="202" t="s">
        <v>32</v>
      </c>
      <c r="V62" s="202" t="s">
        <v>32</v>
      </c>
      <c r="W62" s="202" t="s">
        <v>32</v>
      </c>
      <c r="X62" s="202" t="s">
        <v>32</v>
      </c>
      <c r="Y62" s="190"/>
      <c r="Z62" s="190"/>
      <c r="AA62" s="190"/>
      <c r="AB62" s="190"/>
    </row>
    <row r="63" spans="2:28">
      <c r="B63" s="146" t="s">
        <v>1174</v>
      </c>
      <c r="C63" s="16" t="s">
        <v>29</v>
      </c>
      <c r="D63" s="202"/>
      <c r="E63" s="202"/>
      <c r="F63" s="202"/>
      <c r="G63" s="202" t="s">
        <v>32</v>
      </c>
      <c r="H63" s="202"/>
      <c r="I63" s="202" t="s">
        <v>32</v>
      </c>
      <c r="J63" s="202" t="s">
        <v>32</v>
      </c>
      <c r="K63" s="202" t="s">
        <v>32</v>
      </c>
      <c r="L63" s="202" t="s">
        <v>32</v>
      </c>
      <c r="M63" s="202" t="s">
        <v>32</v>
      </c>
      <c r="N63" s="202" t="s">
        <v>32</v>
      </c>
      <c r="O63" s="202" t="s">
        <v>32</v>
      </c>
      <c r="P63" s="202" t="s">
        <v>32</v>
      </c>
      <c r="Q63" s="202" t="s">
        <v>32</v>
      </c>
      <c r="R63" s="202"/>
      <c r="S63" s="202" t="s">
        <v>32</v>
      </c>
      <c r="T63" s="202">
        <v>6</v>
      </c>
      <c r="U63" s="202" t="s">
        <v>32</v>
      </c>
      <c r="V63" s="191"/>
      <c r="W63" s="192"/>
      <c r="X63" s="193"/>
      <c r="Y63" s="190"/>
      <c r="Z63" s="190"/>
      <c r="AA63" s="190"/>
      <c r="AB63" s="190"/>
    </row>
    <row r="64" spans="2:28">
      <c r="B64" s="146" t="s">
        <v>1175</v>
      </c>
      <c r="C64" s="16" t="s">
        <v>29</v>
      </c>
      <c r="D64" s="202"/>
      <c r="E64" s="202" t="s">
        <v>32</v>
      </c>
      <c r="F64" s="202"/>
      <c r="G64" s="202" t="s">
        <v>32</v>
      </c>
      <c r="H64" s="202" t="s">
        <v>32</v>
      </c>
      <c r="I64" s="202" t="s">
        <v>32</v>
      </c>
      <c r="J64" s="202" t="s">
        <v>32</v>
      </c>
      <c r="K64" s="202" t="s">
        <v>32</v>
      </c>
      <c r="L64" s="202" t="s">
        <v>32</v>
      </c>
      <c r="M64" s="202" t="s">
        <v>32</v>
      </c>
      <c r="N64" s="202" t="s">
        <v>32</v>
      </c>
      <c r="O64" s="202" t="s">
        <v>32</v>
      </c>
      <c r="P64" s="202">
        <v>6</v>
      </c>
      <c r="Q64" s="202" t="s">
        <v>32</v>
      </c>
      <c r="R64" s="202" t="s">
        <v>32</v>
      </c>
      <c r="S64" s="202" t="s">
        <v>32</v>
      </c>
      <c r="T64" s="191"/>
      <c r="U64" s="192"/>
      <c r="V64" s="192"/>
      <c r="W64" s="192"/>
      <c r="X64" s="193"/>
      <c r="Y64" s="190"/>
      <c r="Z64" s="190"/>
      <c r="AA64" s="190"/>
      <c r="AB64" s="190"/>
    </row>
    <row r="65" spans="2:28">
      <c r="D65" s="150"/>
      <c r="E65" s="150"/>
      <c r="F65" s="150"/>
      <c r="G65" s="150"/>
      <c r="H65" s="150"/>
      <c r="I65" s="150"/>
      <c r="J65" s="150"/>
      <c r="K65" s="150"/>
      <c r="L65" s="150"/>
      <c r="M65" s="150"/>
      <c r="N65" s="150"/>
      <c r="O65" s="150"/>
      <c r="P65" s="150"/>
      <c r="Q65" s="150"/>
      <c r="R65" s="150"/>
      <c r="S65" s="150"/>
      <c r="T65" s="150"/>
      <c r="U65" s="150"/>
      <c r="V65" s="150"/>
      <c r="W65" s="150"/>
      <c r="X65" s="150"/>
      <c r="Y65" s="190"/>
      <c r="Z65" s="190"/>
      <c r="AA65" s="190"/>
      <c r="AB65" s="190"/>
    </row>
    <row r="66" spans="2:28">
      <c r="B66" s="15" t="s">
        <v>951</v>
      </c>
      <c r="C66" s="15"/>
      <c r="D66" s="149"/>
      <c r="E66" s="149"/>
      <c r="F66" s="149"/>
      <c r="G66" s="149"/>
      <c r="H66" s="149"/>
      <c r="I66" s="149"/>
      <c r="J66" s="149"/>
      <c r="K66" s="149"/>
      <c r="L66" s="149"/>
      <c r="M66" s="149"/>
      <c r="N66" s="149"/>
      <c r="O66" s="149"/>
      <c r="P66" s="149"/>
      <c r="Q66" s="149"/>
      <c r="R66" s="149"/>
      <c r="S66" s="149"/>
      <c r="T66" s="149"/>
      <c r="U66" s="149"/>
      <c r="V66" s="149"/>
      <c r="W66" s="149"/>
      <c r="X66" s="149"/>
      <c r="Y66" s="190"/>
      <c r="Z66" s="190"/>
      <c r="AA66" s="190"/>
      <c r="AB66" s="190"/>
    </row>
    <row r="67" spans="2:28">
      <c r="B67" s="15" t="s">
        <v>952</v>
      </c>
      <c r="C67" s="15"/>
      <c r="D67" s="149"/>
      <c r="E67" s="149"/>
      <c r="F67" s="149"/>
      <c r="G67" s="149"/>
      <c r="H67" s="149"/>
      <c r="I67" s="149"/>
      <c r="J67" s="149"/>
      <c r="K67" s="149"/>
      <c r="L67" s="149"/>
      <c r="M67" s="149"/>
      <c r="N67" s="149"/>
      <c r="O67" s="149"/>
      <c r="P67" s="149"/>
      <c r="Q67" s="149"/>
      <c r="R67" s="149"/>
      <c r="S67" s="149"/>
      <c r="T67" s="149"/>
      <c r="U67" s="149"/>
      <c r="V67" s="149"/>
      <c r="W67" s="149"/>
      <c r="X67" s="149"/>
      <c r="Y67" s="190"/>
      <c r="Z67" s="190"/>
      <c r="AA67" s="190"/>
      <c r="AB67" s="190"/>
    </row>
    <row r="68" spans="2:28">
      <c r="B68" s="146" t="s">
        <v>1173</v>
      </c>
      <c r="C68" s="16" t="s">
        <v>29</v>
      </c>
      <c r="D68" s="149"/>
      <c r="E68" s="149" t="s">
        <v>32</v>
      </c>
      <c r="F68" s="149" t="s">
        <v>32</v>
      </c>
      <c r="G68" s="149" t="s">
        <v>32</v>
      </c>
      <c r="H68" s="149" t="s">
        <v>32</v>
      </c>
      <c r="I68" s="149" t="s">
        <v>32</v>
      </c>
      <c r="J68" s="149" t="s">
        <v>32</v>
      </c>
      <c r="K68" s="149" t="s">
        <v>32</v>
      </c>
      <c r="L68" s="149" t="s">
        <v>32</v>
      </c>
      <c r="M68" s="149">
        <v>9</v>
      </c>
      <c r="N68" s="149">
        <v>9</v>
      </c>
      <c r="O68" s="149">
        <v>12</v>
      </c>
      <c r="P68" s="149">
        <v>12</v>
      </c>
      <c r="Q68" s="149">
        <v>6</v>
      </c>
      <c r="R68" s="149" t="s">
        <v>32</v>
      </c>
      <c r="S68" s="149">
        <v>12</v>
      </c>
      <c r="T68" s="149">
        <v>15</v>
      </c>
      <c r="U68" s="149">
        <v>9</v>
      </c>
      <c r="V68" s="149">
        <v>9</v>
      </c>
      <c r="W68" s="149" t="s">
        <v>32</v>
      </c>
      <c r="X68" s="149">
        <v>9</v>
      </c>
      <c r="Y68" s="190"/>
      <c r="Z68" s="190"/>
      <c r="AA68" s="190"/>
      <c r="AB68" s="190"/>
    </row>
    <row r="69" spans="2:28">
      <c r="B69" s="146" t="s">
        <v>1174</v>
      </c>
      <c r="C69" s="16" t="s">
        <v>29</v>
      </c>
      <c r="D69" s="149"/>
      <c r="E69" s="149" t="s">
        <v>32</v>
      </c>
      <c r="F69" s="149"/>
      <c r="G69" s="149" t="s">
        <v>32</v>
      </c>
      <c r="H69" s="149" t="s">
        <v>32</v>
      </c>
      <c r="I69" s="149" t="s">
        <v>32</v>
      </c>
      <c r="J69" s="149" t="s">
        <v>32</v>
      </c>
      <c r="K69" s="149" t="s">
        <v>32</v>
      </c>
      <c r="L69" s="149" t="s">
        <v>32</v>
      </c>
      <c r="M69" s="149">
        <v>6</v>
      </c>
      <c r="N69" s="149" t="s">
        <v>32</v>
      </c>
      <c r="O69" s="149">
        <v>12</v>
      </c>
      <c r="P69" s="149">
        <v>9</v>
      </c>
      <c r="Q69" s="149">
        <v>9</v>
      </c>
      <c r="R69" s="149" t="s">
        <v>32</v>
      </c>
      <c r="S69" s="149">
        <v>12</v>
      </c>
      <c r="T69" s="149">
        <v>15</v>
      </c>
      <c r="U69" s="149">
        <v>9</v>
      </c>
      <c r="V69" s="191"/>
      <c r="W69" s="192"/>
      <c r="X69" s="193"/>
      <c r="Y69" s="190"/>
      <c r="Z69" s="190"/>
      <c r="AA69" s="190"/>
      <c r="AB69" s="190"/>
    </row>
    <row r="70" spans="2:28">
      <c r="B70" s="146" t="s">
        <v>1175</v>
      </c>
      <c r="C70" s="16" t="s">
        <v>29</v>
      </c>
      <c r="D70" s="149" t="s">
        <v>32</v>
      </c>
      <c r="E70" s="149" t="s">
        <v>32</v>
      </c>
      <c r="F70" s="149" t="s">
        <v>32</v>
      </c>
      <c r="G70" s="149" t="s">
        <v>32</v>
      </c>
      <c r="H70" s="149" t="s">
        <v>32</v>
      </c>
      <c r="I70" s="149" t="s">
        <v>32</v>
      </c>
      <c r="J70" s="149" t="s">
        <v>32</v>
      </c>
      <c r="K70" s="149" t="s">
        <v>32</v>
      </c>
      <c r="L70" s="149" t="s">
        <v>32</v>
      </c>
      <c r="M70" s="149">
        <v>6</v>
      </c>
      <c r="N70" s="149" t="s">
        <v>32</v>
      </c>
      <c r="O70" s="149">
        <v>12</v>
      </c>
      <c r="P70" s="149">
        <v>9</v>
      </c>
      <c r="Q70" s="149">
        <v>9</v>
      </c>
      <c r="R70" s="149" t="s">
        <v>32</v>
      </c>
      <c r="S70" s="149">
        <v>9</v>
      </c>
      <c r="T70" s="191"/>
      <c r="U70" s="192"/>
      <c r="V70" s="192"/>
      <c r="W70" s="192"/>
      <c r="X70" s="193"/>
      <c r="Y70" s="190"/>
      <c r="Z70" s="190"/>
      <c r="AA70" s="190"/>
      <c r="AB70" s="190"/>
    </row>
    <row r="71" spans="2:28">
      <c r="B71" s="15" t="s">
        <v>953</v>
      </c>
      <c r="C71" s="15"/>
      <c r="D71" s="149"/>
      <c r="E71" s="149"/>
      <c r="F71" s="149"/>
      <c r="G71" s="149"/>
      <c r="H71" s="149"/>
      <c r="I71" s="149"/>
      <c r="J71" s="149"/>
      <c r="K71" s="149"/>
      <c r="L71" s="149"/>
      <c r="M71" s="149"/>
      <c r="N71" s="149"/>
      <c r="O71" s="149"/>
      <c r="P71" s="149"/>
      <c r="Q71" s="149"/>
      <c r="R71" s="149"/>
      <c r="S71" s="149"/>
      <c r="T71" s="149"/>
      <c r="U71" s="149"/>
      <c r="V71" s="149"/>
      <c r="W71" s="149"/>
      <c r="X71" s="149"/>
      <c r="Y71" s="190"/>
      <c r="Z71" s="190"/>
      <c r="AA71" s="190"/>
      <c r="AB71" s="190"/>
    </row>
    <row r="72" spans="2:28">
      <c r="B72" s="146" t="s">
        <v>1173</v>
      </c>
      <c r="C72" s="16" t="s">
        <v>29</v>
      </c>
      <c r="D72" s="149"/>
      <c r="E72" s="149"/>
      <c r="F72" s="149"/>
      <c r="G72" s="149"/>
      <c r="H72" s="149" t="s">
        <v>32</v>
      </c>
      <c r="I72" s="149"/>
      <c r="J72" s="149"/>
      <c r="K72" s="149" t="s">
        <v>32</v>
      </c>
      <c r="L72" s="149"/>
      <c r="M72" s="149" t="s">
        <v>32</v>
      </c>
      <c r="N72" s="149"/>
      <c r="O72" s="149" t="s">
        <v>32</v>
      </c>
      <c r="P72" s="149"/>
      <c r="Q72" s="149" t="s">
        <v>32</v>
      </c>
      <c r="R72" s="149" t="s">
        <v>32</v>
      </c>
      <c r="S72" s="149"/>
      <c r="T72" s="149" t="s">
        <v>32</v>
      </c>
      <c r="U72" s="149" t="s">
        <v>32</v>
      </c>
      <c r="V72" s="149"/>
      <c r="W72" s="149" t="s">
        <v>32</v>
      </c>
      <c r="X72" s="149" t="s">
        <v>32</v>
      </c>
      <c r="Y72" s="190"/>
      <c r="Z72" s="190"/>
      <c r="AA72" s="190"/>
      <c r="AB72" s="190"/>
    </row>
    <row r="73" spans="2:28">
      <c r="B73" s="146" t="s">
        <v>1174</v>
      </c>
      <c r="C73" s="16" t="s">
        <v>29</v>
      </c>
      <c r="D73" s="149"/>
      <c r="E73" s="149"/>
      <c r="F73" s="149"/>
      <c r="G73" s="149"/>
      <c r="H73" s="149"/>
      <c r="I73" s="149"/>
      <c r="J73" s="149"/>
      <c r="K73" s="149" t="s">
        <v>32</v>
      </c>
      <c r="L73" s="149"/>
      <c r="M73" s="149"/>
      <c r="N73" s="149"/>
      <c r="O73" s="149" t="s">
        <v>32</v>
      </c>
      <c r="P73" s="149"/>
      <c r="Q73" s="149" t="s">
        <v>32</v>
      </c>
      <c r="R73" s="149" t="s">
        <v>32</v>
      </c>
      <c r="S73" s="149"/>
      <c r="T73" s="149" t="s">
        <v>32</v>
      </c>
      <c r="U73" s="149" t="s">
        <v>32</v>
      </c>
      <c r="V73" s="191"/>
      <c r="W73" s="192"/>
      <c r="X73" s="193"/>
      <c r="Y73" s="190"/>
      <c r="Z73" s="190"/>
      <c r="AA73" s="190"/>
      <c r="AB73" s="190"/>
    </row>
    <row r="74" spans="2:28">
      <c r="B74" s="146" t="s">
        <v>1175</v>
      </c>
      <c r="C74" s="16" t="s">
        <v>29</v>
      </c>
      <c r="D74" s="149"/>
      <c r="E74" s="149"/>
      <c r="F74" s="149"/>
      <c r="G74" s="149"/>
      <c r="H74" s="149" t="s">
        <v>32</v>
      </c>
      <c r="I74" s="149"/>
      <c r="J74" s="149"/>
      <c r="K74" s="149" t="s">
        <v>32</v>
      </c>
      <c r="L74" s="149"/>
      <c r="M74" s="149"/>
      <c r="N74" s="149"/>
      <c r="O74" s="149"/>
      <c r="P74" s="149"/>
      <c r="Q74" s="149" t="s">
        <v>32</v>
      </c>
      <c r="R74" s="149" t="s">
        <v>32</v>
      </c>
      <c r="S74" s="149" t="s">
        <v>32</v>
      </c>
      <c r="T74" s="191"/>
      <c r="U74" s="192"/>
      <c r="V74" s="192"/>
      <c r="W74" s="192"/>
      <c r="X74" s="193"/>
      <c r="Y74" s="190"/>
      <c r="Z74" s="190"/>
      <c r="AA74" s="190"/>
      <c r="AB74" s="190"/>
    </row>
    <row r="75" spans="2:28">
      <c r="B75" s="15" t="s">
        <v>954</v>
      </c>
      <c r="C75" s="15"/>
      <c r="D75" s="149"/>
      <c r="E75" s="149"/>
      <c r="F75" s="149"/>
      <c r="G75" s="149"/>
      <c r="H75" s="149"/>
      <c r="I75" s="149"/>
      <c r="J75" s="149"/>
      <c r="K75" s="149"/>
      <c r="L75" s="149"/>
      <c r="M75" s="149"/>
      <c r="N75" s="149"/>
      <c r="O75" s="149"/>
      <c r="P75" s="149"/>
      <c r="Q75" s="149"/>
      <c r="R75" s="149"/>
      <c r="S75" s="149"/>
      <c r="T75" s="149"/>
      <c r="U75" s="149"/>
      <c r="V75" s="149"/>
      <c r="W75" s="149"/>
      <c r="X75" s="149"/>
      <c r="Y75" s="190"/>
      <c r="Z75" s="190"/>
      <c r="AA75" s="190"/>
      <c r="AB75" s="190"/>
    </row>
    <row r="76" spans="2:28">
      <c r="B76" s="146" t="s">
        <v>1173</v>
      </c>
      <c r="C76" s="16" t="s">
        <v>29</v>
      </c>
      <c r="D76" s="149"/>
      <c r="E76" s="149"/>
      <c r="F76" s="149"/>
      <c r="G76" s="149"/>
      <c r="H76" s="149"/>
      <c r="I76" s="149"/>
      <c r="J76" s="149"/>
      <c r="K76" s="149"/>
      <c r="L76" s="149"/>
      <c r="M76" s="149"/>
      <c r="N76" s="149"/>
      <c r="O76" s="149"/>
      <c r="P76" s="149" t="s">
        <v>32</v>
      </c>
      <c r="Q76" s="149"/>
      <c r="R76" s="149"/>
      <c r="S76" s="149"/>
      <c r="T76" s="149"/>
      <c r="U76" s="149"/>
      <c r="V76" s="149"/>
      <c r="W76" s="149"/>
      <c r="X76" s="149"/>
      <c r="Y76" s="190"/>
      <c r="Z76" s="190"/>
      <c r="AA76" s="190"/>
      <c r="AB76" s="190"/>
    </row>
    <row r="77" spans="2:28">
      <c r="B77" s="146" t="s">
        <v>1174</v>
      </c>
      <c r="C77" s="16" t="s">
        <v>29</v>
      </c>
      <c r="D77" s="149"/>
      <c r="E77" s="149" t="s">
        <v>32</v>
      </c>
      <c r="F77" s="149"/>
      <c r="G77" s="149"/>
      <c r="H77" s="149"/>
      <c r="I77" s="149"/>
      <c r="J77" s="149"/>
      <c r="K77" s="149" t="s">
        <v>32</v>
      </c>
      <c r="L77" s="149"/>
      <c r="M77" s="149" t="s">
        <v>32</v>
      </c>
      <c r="N77" s="149"/>
      <c r="O77" s="149"/>
      <c r="P77" s="149"/>
      <c r="Q77" s="149"/>
      <c r="R77" s="149"/>
      <c r="S77" s="149"/>
      <c r="T77" s="149"/>
      <c r="U77" s="149"/>
      <c r="V77" s="191"/>
      <c r="W77" s="192"/>
      <c r="X77" s="193"/>
      <c r="Y77" s="190"/>
      <c r="Z77" s="190"/>
      <c r="AA77" s="190"/>
      <c r="AB77" s="190"/>
    </row>
    <row r="78" spans="2:28">
      <c r="B78" s="146" t="s">
        <v>1175</v>
      </c>
      <c r="C78" s="16" t="s">
        <v>29</v>
      </c>
      <c r="D78" s="149"/>
      <c r="E78" s="149"/>
      <c r="F78" s="149"/>
      <c r="G78" s="149"/>
      <c r="H78" s="149"/>
      <c r="I78" s="149"/>
      <c r="J78" s="149"/>
      <c r="K78" s="149"/>
      <c r="L78" s="149"/>
      <c r="M78" s="149"/>
      <c r="N78" s="149"/>
      <c r="O78" s="149"/>
      <c r="P78" s="149"/>
      <c r="Q78" s="149"/>
      <c r="R78" s="149"/>
      <c r="S78" s="149"/>
      <c r="T78" s="191"/>
      <c r="U78" s="192"/>
      <c r="V78" s="192"/>
      <c r="W78" s="192"/>
      <c r="X78" s="193"/>
      <c r="Y78" s="190"/>
      <c r="Z78" s="190"/>
      <c r="AA78" s="190"/>
      <c r="AB78" s="190"/>
    </row>
    <row r="79" spans="2:28">
      <c r="B79" s="15" t="s">
        <v>956</v>
      </c>
      <c r="C79" s="15"/>
      <c r="D79" s="149"/>
      <c r="E79" s="149"/>
      <c r="F79" s="149"/>
      <c r="G79" s="149"/>
      <c r="H79" s="149" t="s">
        <v>32</v>
      </c>
      <c r="I79" s="149"/>
      <c r="J79" s="149" t="s">
        <v>32</v>
      </c>
      <c r="K79" s="149"/>
      <c r="L79" s="149"/>
      <c r="M79" s="149"/>
      <c r="N79" s="149"/>
      <c r="O79" s="149"/>
      <c r="P79" s="149" t="s">
        <v>32</v>
      </c>
      <c r="Q79" s="149" t="s">
        <v>32</v>
      </c>
      <c r="R79" s="149" t="s">
        <v>32</v>
      </c>
      <c r="S79" s="149" t="s">
        <v>32</v>
      </c>
      <c r="T79" s="149" t="s">
        <v>32</v>
      </c>
      <c r="U79" s="149" t="s">
        <v>32</v>
      </c>
      <c r="V79" s="149" t="s">
        <v>32</v>
      </c>
      <c r="W79" s="149" t="s">
        <v>32</v>
      </c>
      <c r="X79" s="149" t="s">
        <v>32</v>
      </c>
      <c r="Y79" s="190"/>
      <c r="Z79" s="190"/>
      <c r="AA79" s="190"/>
      <c r="AB79" s="190"/>
    </row>
    <row r="80" spans="2:28">
      <c r="B80" s="146" t="s">
        <v>1173</v>
      </c>
      <c r="C80" s="16" t="s">
        <v>29</v>
      </c>
      <c r="D80" s="149"/>
      <c r="E80" s="149"/>
      <c r="F80" s="149"/>
      <c r="G80" s="149" t="s">
        <v>32</v>
      </c>
      <c r="H80" s="149" t="s">
        <v>32</v>
      </c>
      <c r="I80" s="149"/>
      <c r="J80" s="149"/>
      <c r="K80" s="149" t="s">
        <v>32</v>
      </c>
      <c r="L80" s="149"/>
      <c r="M80" s="149" t="s">
        <v>32</v>
      </c>
      <c r="N80" s="149" t="s">
        <v>32</v>
      </c>
      <c r="O80" s="149" t="s">
        <v>32</v>
      </c>
      <c r="P80" s="149" t="s">
        <v>32</v>
      </c>
      <c r="Q80" s="149" t="s">
        <v>32</v>
      </c>
      <c r="R80" s="149" t="s">
        <v>32</v>
      </c>
      <c r="S80" s="149" t="s">
        <v>32</v>
      </c>
      <c r="T80" s="149"/>
      <c r="U80" s="149" t="s">
        <v>32</v>
      </c>
      <c r="V80" s="149" t="s">
        <v>32</v>
      </c>
      <c r="W80" s="149"/>
      <c r="X80" s="149"/>
      <c r="Y80" s="190"/>
      <c r="Z80" s="190"/>
      <c r="AA80" s="190"/>
      <c r="AB80" s="190"/>
    </row>
    <row r="81" spans="2:28">
      <c r="B81" s="146" t="s">
        <v>1174</v>
      </c>
      <c r="C81" s="16" t="s">
        <v>29</v>
      </c>
      <c r="D81" s="149"/>
      <c r="E81" s="149"/>
      <c r="F81" s="149"/>
      <c r="G81" s="149" t="s">
        <v>32</v>
      </c>
      <c r="H81" s="149" t="s">
        <v>32</v>
      </c>
      <c r="I81" s="149"/>
      <c r="J81" s="149"/>
      <c r="K81" s="149" t="s">
        <v>32</v>
      </c>
      <c r="L81" s="149"/>
      <c r="M81" s="149" t="s">
        <v>32</v>
      </c>
      <c r="N81" s="149" t="s">
        <v>32</v>
      </c>
      <c r="O81" s="149" t="s">
        <v>32</v>
      </c>
      <c r="P81" s="149" t="s">
        <v>32</v>
      </c>
      <c r="Q81" s="149" t="s">
        <v>32</v>
      </c>
      <c r="R81" s="149" t="s">
        <v>32</v>
      </c>
      <c r="S81" s="149" t="s">
        <v>32</v>
      </c>
      <c r="T81" s="149" t="s">
        <v>32</v>
      </c>
      <c r="U81" s="149" t="s">
        <v>32</v>
      </c>
      <c r="V81" s="191"/>
      <c r="W81" s="192"/>
      <c r="X81" s="193"/>
      <c r="Y81" s="190"/>
      <c r="Z81" s="190"/>
      <c r="AA81" s="190"/>
      <c r="AB81" s="190"/>
    </row>
    <row r="82" spans="2:28">
      <c r="B82" s="146" t="s">
        <v>1175</v>
      </c>
      <c r="C82" s="16" t="s">
        <v>29</v>
      </c>
      <c r="D82" s="149"/>
      <c r="E82" s="149"/>
      <c r="F82" s="149"/>
      <c r="G82" s="149"/>
      <c r="H82" s="149"/>
      <c r="I82" s="149"/>
      <c r="J82" s="149"/>
      <c r="K82" s="149"/>
      <c r="L82" s="149"/>
      <c r="M82" s="149"/>
      <c r="N82" s="149"/>
      <c r="O82" s="149"/>
      <c r="P82" s="149"/>
      <c r="Q82" s="149"/>
      <c r="R82" s="149"/>
      <c r="S82" s="149"/>
      <c r="T82" s="191"/>
      <c r="U82" s="192"/>
      <c r="V82" s="192"/>
      <c r="W82" s="192"/>
      <c r="X82" s="193"/>
      <c r="Y82" s="190"/>
      <c r="Z82" s="190"/>
      <c r="AA82" s="190"/>
      <c r="AB82" s="190"/>
    </row>
    <row r="83" spans="2:28">
      <c r="B83" s="15" t="s">
        <v>957</v>
      </c>
      <c r="C83" s="15"/>
      <c r="D83" s="149"/>
      <c r="E83" s="149"/>
      <c r="F83" s="149"/>
      <c r="G83" s="149" t="s">
        <v>32</v>
      </c>
      <c r="H83" s="149"/>
      <c r="I83" s="149"/>
      <c r="J83" s="149"/>
      <c r="K83" s="149"/>
      <c r="L83" s="149"/>
      <c r="M83" s="149" t="s">
        <v>32</v>
      </c>
      <c r="N83" s="149" t="s">
        <v>32</v>
      </c>
      <c r="O83" s="149" t="s">
        <v>32</v>
      </c>
      <c r="P83" s="149"/>
      <c r="Q83" s="149"/>
      <c r="R83" s="149" t="s">
        <v>32</v>
      </c>
      <c r="S83" s="149" t="s">
        <v>32</v>
      </c>
      <c r="T83" s="149"/>
      <c r="U83" s="149" t="s">
        <v>32</v>
      </c>
      <c r="V83" s="149" t="s">
        <v>32</v>
      </c>
      <c r="W83" s="149"/>
      <c r="X83" s="149" t="s">
        <v>32</v>
      </c>
      <c r="Y83" s="190"/>
      <c r="Z83" s="190"/>
      <c r="AA83" s="190"/>
      <c r="AB83" s="190"/>
    </row>
    <row r="84" spans="2:28">
      <c r="B84" s="146" t="s">
        <v>1173</v>
      </c>
      <c r="C84" s="16" t="s">
        <v>29</v>
      </c>
      <c r="D84" s="149" t="s">
        <v>32</v>
      </c>
      <c r="E84" s="149"/>
      <c r="F84" s="149"/>
      <c r="G84" s="149" t="s">
        <v>32</v>
      </c>
      <c r="H84" s="149"/>
      <c r="I84" s="149"/>
      <c r="J84" s="149"/>
      <c r="K84" s="149"/>
      <c r="L84" s="149"/>
      <c r="M84" s="149" t="s">
        <v>32</v>
      </c>
      <c r="N84" s="149" t="s">
        <v>32</v>
      </c>
      <c r="O84" s="149"/>
      <c r="P84" s="149" t="s">
        <v>32</v>
      </c>
      <c r="Q84" s="149" t="s">
        <v>32</v>
      </c>
      <c r="R84" s="149"/>
      <c r="S84" s="149" t="s">
        <v>32</v>
      </c>
      <c r="T84" s="149" t="s">
        <v>32</v>
      </c>
      <c r="U84" s="149" t="s">
        <v>32</v>
      </c>
      <c r="V84" s="149"/>
      <c r="W84" s="149"/>
      <c r="X84" s="149"/>
      <c r="Y84" s="190"/>
      <c r="Z84" s="190"/>
      <c r="AA84" s="190"/>
      <c r="AB84" s="190"/>
    </row>
    <row r="85" spans="2:28">
      <c r="B85" s="146" t="s">
        <v>1174</v>
      </c>
      <c r="C85" s="16" t="s">
        <v>29</v>
      </c>
      <c r="D85" s="149"/>
      <c r="E85" s="149"/>
      <c r="F85" s="149"/>
      <c r="G85" s="149" t="s">
        <v>32</v>
      </c>
      <c r="H85" s="149" t="s">
        <v>32</v>
      </c>
      <c r="I85" s="149"/>
      <c r="J85" s="149" t="s">
        <v>32</v>
      </c>
      <c r="K85" s="149"/>
      <c r="L85" s="149"/>
      <c r="M85" s="149" t="s">
        <v>32</v>
      </c>
      <c r="N85" s="149" t="s">
        <v>32</v>
      </c>
      <c r="O85" s="149"/>
      <c r="P85" s="149" t="s">
        <v>32</v>
      </c>
      <c r="Q85" s="149" t="s">
        <v>32</v>
      </c>
      <c r="R85" s="149"/>
      <c r="S85" s="149" t="s">
        <v>32</v>
      </c>
      <c r="T85" s="149" t="s">
        <v>32</v>
      </c>
      <c r="U85" s="149" t="s">
        <v>32</v>
      </c>
      <c r="V85" s="191"/>
      <c r="W85" s="192"/>
      <c r="X85" s="193"/>
      <c r="Y85" s="190"/>
      <c r="Z85" s="190"/>
      <c r="AA85" s="190"/>
      <c r="AB85" s="190"/>
    </row>
    <row r="86" spans="2:28">
      <c r="B86" s="146" t="s">
        <v>1175</v>
      </c>
      <c r="C86" s="16" t="s">
        <v>29</v>
      </c>
      <c r="D86" s="149"/>
      <c r="E86" s="149"/>
      <c r="F86" s="149"/>
      <c r="G86" s="149"/>
      <c r="H86" s="149"/>
      <c r="I86" s="149"/>
      <c r="J86" s="149"/>
      <c r="K86" s="149"/>
      <c r="L86" s="149"/>
      <c r="M86" s="149"/>
      <c r="N86" s="149"/>
      <c r="O86" s="149"/>
      <c r="P86" s="149"/>
      <c r="Q86" s="149"/>
      <c r="R86" s="149"/>
      <c r="S86" s="149"/>
      <c r="T86" s="191"/>
      <c r="U86" s="192"/>
      <c r="V86" s="192"/>
      <c r="W86" s="192"/>
      <c r="X86" s="193"/>
      <c r="Y86" s="190"/>
      <c r="Z86" s="190"/>
      <c r="AA86" s="190"/>
      <c r="AB86" s="190"/>
    </row>
    <row r="87" spans="2:28">
      <c r="B87" s="15" t="s">
        <v>955</v>
      </c>
      <c r="C87" s="15"/>
      <c r="D87" s="149"/>
      <c r="E87" s="149"/>
      <c r="F87" s="149"/>
      <c r="G87" s="149" t="s">
        <v>32</v>
      </c>
      <c r="H87" s="149"/>
      <c r="I87" s="149"/>
      <c r="J87" s="149"/>
      <c r="K87" s="149"/>
      <c r="L87" s="149"/>
      <c r="M87" s="149"/>
      <c r="N87" s="149"/>
      <c r="O87" s="149" t="s">
        <v>32</v>
      </c>
      <c r="P87" s="149"/>
      <c r="Q87" s="149" t="s">
        <v>32</v>
      </c>
      <c r="R87" s="149" t="s">
        <v>32</v>
      </c>
      <c r="S87" s="149"/>
      <c r="T87" s="149" t="s">
        <v>32</v>
      </c>
      <c r="U87" s="149" t="s">
        <v>32</v>
      </c>
      <c r="V87" s="149" t="s">
        <v>32</v>
      </c>
      <c r="W87" s="149" t="s">
        <v>32</v>
      </c>
      <c r="X87" s="149" t="s">
        <v>32</v>
      </c>
      <c r="Y87" s="190"/>
      <c r="Z87" s="190"/>
      <c r="AA87" s="190"/>
      <c r="AB87" s="190"/>
    </row>
    <row r="88" spans="2:28">
      <c r="B88" s="146" t="s">
        <v>1173</v>
      </c>
      <c r="C88" s="16" t="s">
        <v>29</v>
      </c>
      <c r="D88" s="149"/>
      <c r="E88" s="149" t="s">
        <v>32</v>
      </c>
      <c r="F88" s="149"/>
      <c r="G88" s="149" t="s">
        <v>32</v>
      </c>
      <c r="H88" s="149"/>
      <c r="I88" s="149"/>
      <c r="J88" s="149"/>
      <c r="K88" s="149"/>
      <c r="L88" s="149"/>
      <c r="M88" s="149" t="s">
        <v>32</v>
      </c>
      <c r="N88" s="149" t="s">
        <v>32</v>
      </c>
      <c r="O88" s="149"/>
      <c r="P88" s="149"/>
      <c r="Q88" s="149" t="s">
        <v>32</v>
      </c>
      <c r="R88" s="149" t="s">
        <v>32</v>
      </c>
      <c r="S88" s="149" t="s">
        <v>32</v>
      </c>
      <c r="T88" s="149" t="s">
        <v>32</v>
      </c>
      <c r="U88" s="149" t="s">
        <v>32</v>
      </c>
      <c r="V88" s="149"/>
      <c r="W88" s="149"/>
      <c r="X88" s="149"/>
      <c r="Y88" s="190"/>
      <c r="Z88" s="190"/>
      <c r="AA88" s="190"/>
      <c r="AB88" s="190"/>
    </row>
    <row r="89" spans="2:28">
      <c r="B89" s="146" t="s">
        <v>1174</v>
      </c>
      <c r="C89" s="16" t="s">
        <v>29</v>
      </c>
      <c r="D89" s="149"/>
      <c r="E89" s="149"/>
      <c r="F89" s="149"/>
      <c r="G89" s="149"/>
      <c r="H89" s="149"/>
      <c r="I89" s="149" t="s">
        <v>32</v>
      </c>
      <c r="J89" s="149"/>
      <c r="K89" s="149"/>
      <c r="L89" s="149"/>
      <c r="M89" s="149" t="s">
        <v>32</v>
      </c>
      <c r="N89" s="149" t="s">
        <v>32</v>
      </c>
      <c r="O89" s="149"/>
      <c r="P89" s="149"/>
      <c r="Q89" s="149" t="s">
        <v>32</v>
      </c>
      <c r="R89" s="149" t="s">
        <v>32</v>
      </c>
      <c r="S89" s="149"/>
      <c r="T89" s="149" t="s">
        <v>32</v>
      </c>
      <c r="U89" s="149" t="s">
        <v>32</v>
      </c>
      <c r="V89" s="191"/>
      <c r="W89" s="192"/>
      <c r="X89" s="193"/>
      <c r="Y89" s="190"/>
      <c r="Z89" s="190"/>
      <c r="AA89" s="190"/>
      <c r="AB89" s="190"/>
    </row>
    <row r="90" spans="2:28">
      <c r="B90" s="146" t="s">
        <v>1175</v>
      </c>
      <c r="C90" s="16" t="s">
        <v>29</v>
      </c>
      <c r="D90" s="149"/>
      <c r="E90" s="149"/>
      <c r="F90" s="149"/>
      <c r="G90" s="149"/>
      <c r="H90" s="149"/>
      <c r="I90" s="149"/>
      <c r="J90" s="149"/>
      <c r="K90" s="149"/>
      <c r="L90" s="149"/>
      <c r="M90" s="149"/>
      <c r="N90" s="149"/>
      <c r="O90" s="149"/>
      <c r="P90" s="149"/>
      <c r="Q90" s="149"/>
      <c r="R90" s="149"/>
      <c r="S90" s="149"/>
      <c r="T90" s="191"/>
      <c r="U90" s="192"/>
      <c r="V90" s="192"/>
      <c r="W90" s="192"/>
      <c r="X90" s="193"/>
      <c r="Y90" s="190"/>
      <c r="Z90" s="190"/>
      <c r="AA90" s="190"/>
      <c r="AB90" s="190"/>
    </row>
    <row r="91" spans="2:28">
      <c r="D91" s="150"/>
      <c r="E91" s="150"/>
      <c r="F91" s="150"/>
      <c r="G91" s="150"/>
      <c r="H91" s="150"/>
      <c r="I91" s="150"/>
      <c r="J91" s="150"/>
      <c r="K91" s="150"/>
      <c r="L91" s="150"/>
      <c r="M91" s="150"/>
      <c r="N91" s="150"/>
      <c r="O91" s="150"/>
      <c r="P91" s="150"/>
      <c r="Q91" s="150"/>
      <c r="R91" s="150"/>
      <c r="S91" s="150"/>
      <c r="T91" s="150"/>
      <c r="U91" s="150"/>
      <c r="V91" s="150"/>
      <c r="W91" s="150"/>
      <c r="X91" s="150"/>
      <c r="Y91" s="190"/>
      <c r="Z91" s="190"/>
      <c r="AA91" s="190"/>
      <c r="AB91" s="190"/>
    </row>
    <row r="92" spans="2:28">
      <c r="B92" s="15" t="s">
        <v>1187</v>
      </c>
      <c r="C92" s="15"/>
      <c r="D92" s="203"/>
      <c r="E92" s="203"/>
      <c r="F92" s="203"/>
      <c r="G92" s="203"/>
      <c r="H92" s="203"/>
      <c r="I92" s="203"/>
      <c r="J92" s="203"/>
      <c r="K92" s="203"/>
      <c r="L92" s="203"/>
      <c r="M92" s="203"/>
      <c r="N92" s="203"/>
      <c r="O92" s="203"/>
      <c r="P92" s="203"/>
      <c r="Q92" s="203"/>
      <c r="R92" s="203"/>
      <c r="S92" s="203"/>
      <c r="T92" s="203"/>
      <c r="U92" s="203"/>
      <c r="V92" s="203"/>
      <c r="W92" s="203"/>
      <c r="X92" s="203"/>
      <c r="Y92" s="190"/>
      <c r="Z92" s="190"/>
      <c r="AA92" s="190"/>
      <c r="AB92" s="190"/>
    </row>
    <row r="93" spans="2:28">
      <c r="B93" s="146" t="s">
        <v>1173</v>
      </c>
      <c r="C93" s="16" t="s">
        <v>29</v>
      </c>
      <c r="D93" s="203"/>
      <c r="E93" s="203"/>
      <c r="F93" s="203" t="s">
        <v>32</v>
      </c>
      <c r="G93" s="203"/>
      <c r="H93" s="203" t="s">
        <v>32</v>
      </c>
      <c r="I93" s="203"/>
      <c r="J93" s="203"/>
      <c r="K93" s="203"/>
      <c r="L93" s="203"/>
      <c r="M93" s="203"/>
      <c r="N93" s="203"/>
      <c r="O93" s="203" t="s">
        <v>32</v>
      </c>
      <c r="P93" s="203" t="s">
        <v>32</v>
      </c>
      <c r="Q93" s="203" t="s">
        <v>32</v>
      </c>
      <c r="R93" s="203"/>
      <c r="S93" s="203" t="s">
        <v>32</v>
      </c>
      <c r="T93" s="203"/>
      <c r="U93" s="203"/>
      <c r="V93" s="203"/>
      <c r="W93" s="203" t="s">
        <v>32</v>
      </c>
      <c r="X93" s="203" t="s">
        <v>32</v>
      </c>
      <c r="Y93" s="190"/>
      <c r="Z93" s="190"/>
      <c r="AA93" s="190"/>
      <c r="AB93" s="190"/>
    </row>
    <row r="94" spans="2:28">
      <c r="B94" s="146" t="s">
        <v>1174</v>
      </c>
      <c r="C94" s="16" t="s">
        <v>29</v>
      </c>
      <c r="D94" s="203"/>
      <c r="E94" s="203"/>
      <c r="F94" s="203"/>
      <c r="G94" s="203" t="s">
        <v>32</v>
      </c>
      <c r="H94" s="203"/>
      <c r="I94" s="203"/>
      <c r="J94" s="203"/>
      <c r="K94" s="203"/>
      <c r="L94" s="203"/>
      <c r="M94" s="203"/>
      <c r="N94" s="203"/>
      <c r="O94" s="203" t="s">
        <v>32</v>
      </c>
      <c r="P94" s="203"/>
      <c r="Q94" s="203" t="s">
        <v>32</v>
      </c>
      <c r="R94" s="203" t="s">
        <v>32</v>
      </c>
      <c r="S94" s="203" t="s">
        <v>32</v>
      </c>
      <c r="T94" s="203"/>
      <c r="U94" s="203"/>
      <c r="V94" s="191"/>
      <c r="W94" s="192"/>
      <c r="X94" s="193"/>
      <c r="Y94" s="190"/>
      <c r="Z94" s="190"/>
      <c r="AA94" s="190"/>
      <c r="AB94" s="190"/>
    </row>
    <row r="95" spans="2:28">
      <c r="B95" s="146" t="s">
        <v>1175</v>
      </c>
      <c r="C95" s="16" t="s">
        <v>29</v>
      </c>
      <c r="D95" s="203" t="s">
        <v>32</v>
      </c>
      <c r="E95" s="203"/>
      <c r="F95" s="203"/>
      <c r="G95" s="203"/>
      <c r="H95" s="203"/>
      <c r="I95" s="203"/>
      <c r="J95" s="203"/>
      <c r="K95" s="203"/>
      <c r="L95" s="203"/>
      <c r="M95" s="203"/>
      <c r="N95" s="203"/>
      <c r="O95" s="203"/>
      <c r="P95" s="203"/>
      <c r="Q95" s="203" t="s">
        <v>32</v>
      </c>
      <c r="R95" s="203"/>
      <c r="S95" s="203"/>
      <c r="T95" s="191"/>
      <c r="U95" s="192"/>
      <c r="V95" s="192"/>
      <c r="W95" s="192"/>
      <c r="X95" s="193"/>
      <c r="Y95" s="190"/>
      <c r="Z95" s="190"/>
      <c r="AA95" s="190"/>
      <c r="AB95" s="190"/>
    </row>
    <row r="96" spans="2:28">
      <c r="R96" s="190"/>
      <c r="S96" s="190"/>
      <c r="T96" s="190"/>
      <c r="U96" s="190"/>
      <c r="V96" s="190"/>
      <c r="W96" s="190"/>
      <c r="X96" s="190"/>
      <c r="Y96" s="190"/>
      <c r="Z96" s="190"/>
      <c r="AA96" s="190"/>
      <c r="AB96" s="190"/>
    </row>
    <row r="97" spans="2:28">
      <c r="B97" s="4" t="s">
        <v>76</v>
      </c>
      <c r="R97" s="190"/>
      <c r="S97" s="190"/>
      <c r="T97" s="190"/>
      <c r="U97" s="190"/>
      <c r="V97" s="190"/>
      <c r="W97" s="190"/>
      <c r="X97" s="190"/>
      <c r="Y97" s="190"/>
      <c r="Z97" s="190"/>
      <c r="AA97" s="190"/>
      <c r="AB97" s="190"/>
    </row>
    <row r="98" spans="2:28">
      <c r="B98" s="207" t="s">
        <v>1185</v>
      </c>
      <c r="R98" s="190"/>
      <c r="S98" s="190"/>
      <c r="T98" s="190"/>
      <c r="U98" s="190"/>
      <c r="V98" s="190"/>
      <c r="W98" s="190"/>
      <c r="X98" s="190"/>
      <c r="Y98" s="190"/>
      <c r="Z98" s="190"/>
      <c r="AA98" s="190"/>
      <c r="AB98" s="190"/>
    </row>
    <row r="99" spans="2:28">
      <c r="B99" s="4" t="s">
        <v>77</v>
      </c>
      <c r="R99" s="190"/>
      <c r="S99" s="190"/>
      <c r="T99" s="190"/>
      <c r="U99" s="190"/>
      <c r="V99" s="190"/>
      <c r="W99" s="190"/>
      <c r="X99" s="190"/>
      <c r="Y99" s="190"/>
      <c r="Z99" s="190"/>
      <c r="AA99" s="190"/>
      <c r="AB99" s="190"/>
    </row>
    <row r="100" spans="2:28">
      <c r="B100" s="207" t="s">
        <v>78</v>
      </c>
      <c r="R100" s="190"/>
      <c r="S100" s="190"/>
      <c r="T100" s="190"/>
      <c r="U100" s="190"/>
      <c r="V100" s="190"/>
      <c r="W100" s="190"/>
      <c r="X100" s="190"/>
      <c r="Y100" s="190"/>
      <c r="Z100" s="190"/>
      <c r="AA100" s="190"/>
      <c r="AB100" s="190"/>
    </row>
    <row r="101" spans="2:28">
      <c r="B101" s="207" t="s">
        <v>1000</v>
      </c>
      <c r="R101" s="190"/>
      <c r="S101" s="190"/>
      <c r="T101" s="190"/>
      <c r="U101" s="190"/>
      <c r="V101" s="190"/>
      <c r="W101" s="190"/>
      <c r="X101" s="190"/>
      <c r="Y101" s="190"/>
      <c r="Z101" s="190"/>
      <c r="AA101" s="190"/>
      <c r="AB101" s="190"/>
    </row>
    <row r="102" spans="2:28">
      <c r="B102" s="20" t="s">
        <v>80</v>
      </c>
      <c r="R102" s="190"/>
      <c r="S102" s="190"/>
      <c r="T102" s="190"/>
      <c r="U102" s="190"/>
      <c r="V102" s="190"/>
      <c r="W102" s="190"/>
      <c r="X102" s="190"/>
      <c r="Y102" s="190"/>
      <c r="Z102" s="190"/>
      <c r="AA102" s="190"/>
      <c r="AB102" s="190"/>
    </row>
    <row r="103" spans="2:28">
      <c r="B103" s="20"/>
      <c r="R103" s="190"/>
      <c r="S103" s="190"/>
      <c r="T103" s="190"/>
      <c r="U103" s="190"/>
      <c r="V103" s="190"/>
      <c r="W103" s="190"/>
      <c r="X103" s="190"/>
      <c r="Y103" s="190"/>
      <c r="Z103" s="190"/>
      <c r="AA103" s="190"/>
      <c r="AB103" s="190"/>
    </row>
    <row r="104" spans="2:28">
      <c r="R104" s="190"/>
      <c r="S104" s="190"/>
      <c r="T104" s="190"/>
      <c r="U104" s="190"/>
      <c r="V104" s="190"/>
      <c r="W104" s="190"/>
      <c r="X104" s="190"/>
      <c r="Y104" s="190"/>
      <c r="Z104" s="190"/>
      <c r="AA104" s="190"/>
      <c r="AB104" s="190"/>
    </row>
    <row r="105" spans="2:28">
      <c r="R105" s="190"/>
      <c r="S105" s="190"/>
      <c r="T105" s="190"/>
      <c r="U105" s="190"/>
      <c r="V105" s="190"/>
      <c r="W105" s="190"/>
      <c r="X105" s="190"/>
      <c r="Y105" s="190"/>
      <c r="Z105" s="190"/>
      <c r="AA105" s="190"/>
      <c r="AB105" s="190"/>
    </row>
    <row r="106" spans="2:28">
      <c r="R106" s="190"/>
      <c r="S106" s="190"/>
      <c r="T106" s="190"/>
      <c r="U106" s="190"/>
      <c r="V106" s="190"/>
      <c r="W106" s="190"/>
      <c r="X106" s="190"/>
      <c r="Y106" s="190"/>
      <c r="Z106" s="190"/>
      <c r="AA106" s="190"/>
      <c r="AB106" s="190"/>
    </row>
    <row r="107" spans="2:28">
      <c r="R107" s="190"/>
      <c r="S107" s="190"/>
      <c r="T107" s="190"/>
      <c r="U107" s="190"/>
      <c r="V107" s="190"/>
      <c r="W107" s="190"/>
      <c r="X107" s="190"/>
      <c r="Y107" s="190"/>
      <c r="Z107" s="190"/>
      <c r="AA107" s="190"/>
      <c r="AB107" s="190"/>
    </row>
    <row r="108" spans="2:28">
      <c r="R108" s="190"/>
      <c r="S108" s="190"/>
      <c r="T108" s="190"/>
      <c r="U108" s="190"/>
      <c r="V108" s="190"/>
      <c r="W108" s="190"/>
      <c r="X108" s="190"/>
      <c r="Y108" s="190"/>
      <c r="Z108" s="190"/>
      <c r="AA108" s="190"/>
      <c r="AB108" s="190"/>
    </row>
    <row r="109" spans="2:28">
      <c r="R109" s="190"/>
      <c r="S109" s="190"/>
      <c r="T109" s="190"/>
      <c r="U109" s="190"/>
      <c r="V109" s="190"/>
      <c r="W109" s="190"/>
      <c r="X109" s="190"/>
      <c r="Y109" s="190"/>
      <c r="Z109" s="190"/>
      <c r="AA109" s="190"/>
      <c r="AB109" s="190"/>
    </row>
    <row r="110" spans="2:28">
      <c r="R110" s="190"/>
      <c r="S110" s="190"/>
      <c r="T110" s="190"/>
      <c r="U110" s="190"/>
      <c r="V110" s="190"/>
      <c r="W110" s="190"/>
      <c r="X110" s="190"/>
      <c r="Y110" s="190"/>
      <c r="Z110" s="190"/>
      <c r="AA110" s="190"/>
      <c r="AB110" s="190"/>
    </row>
    <row r="111" spans="2:28">
      <c r="R111" s="190"/>
      <c r="S111" s="190"/>
      <c r="T111" s="190"/>
      <c r="U111" s="190"/>
      <c r="V111" s="190"/>
      <c r="W111" s="190"/>
      <c r="X111" s="190"/>
      <c r="Y111" s="190"/>
      <c r="Z111" s="190"/>
      <c r="AA111" s="190"/>
      <c r="AB111" s="190"/>
    </row>
    <row r="112" spans="2:28">
      <c r="R112" s="190"/>
      <c r="S112" s="190"/>
      <c r="T112" s="190"/>
      <c r="U112" s="190"/>
      <c r="V112" s="190"/>
      <c r="W112" s="190"/>
      <c r="X112" s="190"/>
      <c r="Y112" s="190"/>
      <c r="Z112" s="190"/>
      <c r="AA112" s="190"/>
      <c r="AB112" s="190"/>
    </row>
    <row r="113" spans="18:28">
      <c r="R113" s="190"/>
      <c r="S113" s="190"/>
      <c r="T113" s="190"/>
      <c r="U113" s="190"/>
      <c r="V113" s="190"/>
      <c r="W113" s="190"/>
      <c r="X113" s="190"/>
      <c r="Y113" s="190"/>
      <c r="Z113" s="190"/>
      <c r="AA113" s="190"/>
      <c r="AB113" s="190"/>
    </row>
    <row r="114" spans="18:28">
      <c r="R114" s="190"/>
      <c r="S114" s="190"/>
      <c r="T114" s="190"/>
      <c r="U114" s="190"/>
      <c r="V114" s="190"/>
      <c r="W114" s="190"/>
      <c r="X114" s="190"/>
      <c r="Y114" s="190"/>
      <c r="Z114" s="190"/>
      <c r="AA114" s="190"/>
      <c r="AB114" s="190"/>
    </row>
    <row r="115" spans="18:28">
      <c r="R115" s="190"/>
      <c r="S115" s="190"/>
      <c r="T115" s="190"/>
      <c r="U115" s="190"/>
      <c r="V115" s="190"/>
      <c r="W115" s="190"/>
      <c r="X115" s="190"/>
      <c r="Y115" s="190"/>
      <c r="Z115" s="190"/>
      <c r="AA115" s="190"/>
      <c r="AB115" s="190"/>
    </row>
    <row r="116" spans="18:28">
      <c r="R116" s="190"/>
      <c r="S116" s="190"/>
      <c r="T116" s="190"/>
      <c r="U116" s="190"/>
      <c r="V116" s="190"/>
      <c r="W116" s="190"/>
      <c r="X116" s="190"/>
      <c r="Y116" s="190"/>
      <c r="Z116" s="190"/>
      <c r="AA116" s="190"/>
      <c r="AB116" s="190"/>
    </row>
    <row r="117" spans="18:28">
      <c r="R117" s="190"/>
      <c r="S117" s="190"/>
      <c r="T117" s="190"/>
      <c r="U117" s="190"/>
      <c r="V117" s="190"/>
      <c r="W117" s="190"/>
      <c r="X117" s="190"/>
      <c r="Y117" s="190"/>
      <c r="Z117" s="190"/>
      <c r="AA117" s="190"/>
      <c r="AB117" s="190"/>
    </row>
    <row r="118" spans="18:28">
      <c r="R118" s="190"/>
      <c r="S118" s="190"/>
      <c r="T118" s="190"/>
      <c r="U118" s="190"/>
      <c r="V118" s="190"/>
      <c r="W118" s="190"/>
      <c r="X118" s="190"/>
      <c r="Y118" s="190"/>
      <c r="Z118" s="190"/>
      <c r="AA118" s="190"/>
      <c r="AB118" s="190"/>
    </row>
    <row r="119" spans="18:28">
      <c r="R119" s="190"/>
      <c r="S119" s="190"/>
      <c r="T119" s="190"/>
      <c r="U119" s="190"/>
      <c r="V119" s="190"/>
      <c r="W119" s="190"/>
      <c r="X119" s="190"/>
      <c r="Y119" s="190"/>
      <c r="Z119" s="190"/>
      <c r="AA119" s="190"/>
      <c r="AB119" s="190"/>
    </row>
    <row r="120" spans="18:28">
      <c r="R120" s="190"/>
      <c r="S120" s="190"/>
      <c r="T120" s="190"/>
      <c r="U120" s="190"/>
      <c r="V120" s="190"/>
      <c r="W120" s="190"/>
      <c r="X120" s="190"/>
      <c r="Y120" s="190"/>
      <c r="Z120" s="190"/>
      <c r="AA120" s="190"/>
      <c r="AB120" s="190"/>
    </row>
    <row r="121" spans="18:28">
      <c r="R121" s="190"/>
      <c r="S121" s="190"/>
      <c r="T121" s="190"/>
      <c r="U121" s="190"/>
      <c r="V121" s="190"/>
      <c r="W121" s="190"/>
      <c r="X121" s="190"/>
      <c r="Y121" s="190"/>
      <c r="Z121" s="190"/>
      <c r="AA121" s="190"/>
      <c r="AB121" s="190"/>
    </row>
    <row r="122" spans="18:28">
      <c r="R122" s="190"/>
      <c r="S122" s="190"/>
      <c r="T122" s="190"/>
      <c r="U122" s="190"/>
      <c r="V122" s="190"/>
      <c r="W122" s="190"/>
      <c r="X122" s="190"/>
      <c r="Y122" s="190"/>
      <c r="Z122" s="190"/>
      <c r="AA122" s="190"/>
      <c r="AB122" s="190"/>
    </row>
    <row r="123" spans="18:28">
      <c r="R123" s="190"/>
      <c r="S123" s="190"/>
      <c r="T123" s="190"/>
      <c r="U123" s="190"/>
      <c r="V123" s="190"/>
      <c r="W123" s="190"/>
      <c r="X123" s="190"/>
      <c r="Y123" s="190"/>
      <c r="Z123" s="190"/>
      <c r="AA123" s="190"/>
      <c r="AB123" s="190"/>
    </row>
    <row r="124" spans="18:28">
      <c r="R124" s="190"/>
      <c r="S124" s="190"/>
      <c r="T124" s="190"/>
      <c r="U124" s="190"/>
      <c r="V124" s="190"/>
      <c r="W124" s="190"/>
      <c r="X124" s="190"/>
      <c r="Y124" s="190"/>
      <c r="Z124" s="190"/>
      <c r="AA124" s="190"/>
      <c r="AB124" s="190"/>
    </row>
    <row r="125" spans="18:28">
      <c r="R125" s="190"/>
      <c r="S125" s="190"/>
      <c r="T125" s="190"/>
      <c r="U125" s="190"/>
      <c r="V125" s="190"/>
      <c r="W125" s="190"/>
      <c r="X125" s="190"/>
      <c r="Y125" s="190"/>
      <c r="Z125" s="190"/>
      <c r="AA125" s="190"/>
      <c r="AB125" s="190"/>
    </row>
    <row r="126" spans="18:28">
      <c r="R126" s="190"/>
      <c r="S126" s="190"/>
      <c r="T126" s="190"/>
      <c r="U126" s="190"/>
      <c r="V126" s="190"/>
      <c r="W126" s="190"/>
      <c r="X126" s="190"/>
      <c r="Y126" s="190"/>
      <c r="Z126" s="190"/>
      <c r="AA126" s="190"/>
      <c r="AB126" s="190"/>
    </row>
    <row r="127" spans="18:28">
      <c r="R127" s="190"/>
      <c r="S127" s="190"/>
      <c r="T127" s="190"/>
      <c r="U127" s="190"/>
      <c r="V127" s="190"/>
      <c r="W127" s="190"/>
      <c r="X127" s="190"/>
      <c r="Y127" s="190"/>
      <c r="Z127" s="190"/>
      <c r="AA127" s="190"/>
      <c r="AB127" s="190"/>
    </row>
    <row r="128" spans="18:28">
      <c r="R128" s="190"/>
      <c r="S128" s="190"/>
      <c r="T128" s="190"/>
      <c r="U128" s="190"/>
      <c r="V128" s="190"/>
      <c r="W128" s="190"/>
      <c r="X128" s="190"/>
      <c r="Y128" s="190"/>
      <c r="Z128" s="190"/>
      <c r="AA128" s="190"/>
      <c r="AB128" s="190"/>
    </row>
    <row r="129" spans="18:28">
      <c r="R129" s="190"/>
      <c r="S129" s="190"/>
      <c r="T129" s="190"/>
      <c r="U129" s="190"/>
      <c r="V129" s="190"/>
      <c r="W129" s="190"/>
      <c r="X129" s="190"/>
      <c r="Y129" s="190"/>
      <c r="Z129" s="190"/>
      <c r="AA129" s="190"/>
      <c r="AB129" s="190"/>
    </row>
    <row r="130" spans="18:28">
      <c r="R130" s="190"/>
      <c r="S130" s="190"/>
      <c r="T130" s="190"/>
      <c r="U130" s="190"/>
      <c r="V130" s="190"/>
      <c r="W130" s="190"/>
      <c r="X130" s="190"/>
      <c r="Y130" s="190"/>
      <c r="Z130" s="190"/>
      <c r="AA130" s="190"/>
      <c r="AB130" s="190"/>
    </row>
    <row r="131" spans="18:28">
      <c r="R131" s="190"/>
      <c r="S131" s="190"/>
      <c r="T131" s="190"/>
      <c r="U131" s="190"/>
      <c r="V131" s="190"/>
      <c r="W131" s="190"/>
      <c r="X131" s="190"/>
      <c r="Y131" s="190"/>
      <c r="Z131" s="190"/>
      <c r="AA131" s="190"/>
      <c r="AB131" s="190"/>
    </row>
    <row r="132" spans="18:28">
      <c r="R132" s="190"/>
      <c r="S132" s="190"/>
      <c r="T132" s="190"/>
      <c r="U132" s="190"/>
      <c r="V132" s="190"/>
      <c r="W132" s="190"/>
      <c r="X132" s="190"/>
      <c r="Y132" s="190"/>
      <c r="Z132" s="190"/>
      <c r="AA132" s="190"/>
      <c r="AB132" s="190"/>
    </row>
    <row r="133" spans="18:28">
      <c r="R133" s="190"/>
      <c r="S133" s="190"/>
      <c r="T133" s="190"/>
      <c r="U133" s="190"/>
      <c r="V133" s="190"/>
      <c r="W133" s="190"/>
      <c r="X133" s="190"/>
      <c r="Y133" s="190"/>
      <c r="Z133" s="190"/>
      <c r="AA133" s="190"/>
      <c r="AB133" s="190"/>
    </row>
    <row r="134" spans="18:28">
      <c r="R134" s="190"/>
      <c r="S134" s="190"/>
      <c r="T134" s="190"/>
      <c r="U134" s="190"/>
      <c r="V134" s="190"/>
      <c r="W134" s="190"/>
      <c r="X134" s="190"/>
      <c r="Y134" s="190"/>
      <c r="Z134" s="190"/>
      <c r="AA134" s="190"/>
      <c r="AB134" s="190"/>
    </row>
    <row r="135" spans="18:28">
      <c r="R135" s="190"/>
      <c r="S135" s="190"/>
      <c r="T135" s="190"/>
      <c r="U135" s="190"/>
      <c r="V135" s="190"/>
      <c r="W135" s="190"/>
      <c r="X135" s="190"/>
      <c r="Y135" s="190"/>
      <c r="Z135" s="190"/>
      <c r="AA135" s="190"/>
      <c r="AB135" s="190"/>
    </row>
    <row r="136" spans="18:28">
      <c r="R136" s="190"/>
      <c r="S136" s="190"/>
      <c r="T136" s="190"/>
      <c r="U136" s="190"/>
      <c r="V136" s="190"/>
      <c r="W136" s="190"/>
      <c r="X136" s="190"/>
      <c r="Y136" s="190"/>
      <c r="Z136" s="190"/>
      <c r="AA136" s="190"/>
      <c r="AB136" s="190"/>
    </row>
    <row r="137" spans="18:28">
      <c r="R137" s="190"/>
      <c r="S137" s="190"/>
      <c r="T137" s="190"/>
      <c r="U137" s="190"/>
      <c r="V137" s="190"/>
      <c r="W137" s="190"/>
      <c r="X137" s="190"/>
      <c r="Y137" s="190"/>
      <c r="Z137" s="190"/>
      <c r="AA137" s="190"/>
      <c r="AB137" s="190"/>
    </row>
    <row r="138" spans="18:28">
      <c r="R138" s="190"/>
      <c r="S138" s="190"/>
      <c r="T138" s="190"/>
      <c r="U138" s="190"/>
      <c r="V138" s="190"/>
      <c r="W138" s="190"/>
      <c r="X138" s="190"/>
      <c r="Y138" s="190"/>
      <c r="Z138" s="190"/>
      <c r="AA138" s="190"/>
      <c r="AB138" s="190"/>
    </row>
    <row r="139" spans="18:28">
      <c r="R139" s="190"/>
      <c r="S139" s="190"/>
      <c r="T139" s="190"/>
      <c r="U139" s="190"/>
      <c r="V139" s="190"/>
      <c r="W139" s="190"/>
      <c r="X139" s="190"/>
      <c r="Y139" s="190"/>
      <c r="Z139" s="190"/>
      <c r="AA139" s="190"/>
      <c r="AB139" s="190"/>
    </row>
    <row r="140" spans="18:28">
      <c r="R140" s="190"/>
      <c r="S140" s="190"/>
      <c r="T140" s="190"/>
      <c r="U140" s="190"/>
      <c r="V140" s="190"/>
      <c r="W140" s="190"/>
      <c r="X140" s="190"/>
      <c r="Y140" s="190"/>
      <c r="Z140" s="190"/>
      <c r="AA140" s="190"/>
      <c r="AB140" s="190"/>
    </row>
    <row r="141" spans="18:28">
      <c r="R141" s="190"/>
      <c r="S141" s="190"/>
      <c r="T141" s="190"/>
      <c r="U141" s="190"/>
      <c r="V141" s="190"/>
      <c r="W141" s="190"/>
      <c r="X141" s="190"/>
      <c r="Y141" s="190"/>
      <c r="Z141" s="190"/>
      <c r="AA141" s="190"/>
      <c r="AB141" s="190"/>
    </row>
    <row r="142" spans="18:28">
      <c r="R142" s="190"/>
      <c r="S142" s="190"/>
      <c r="T142" s="190"/>
      <c r="U142" s="190"/>
      <c r="V142" s="190"/>
      <c r="W142" s="190"/>
      <c r="X142" s="190"/>
      <c r="Y142" s="190"/>
      <c r="Z142" s="190"/>
      <c r="AA142" s="190"/>
      <c r="AB142" s="190"/>
    </row>
    <row r="143" spans="18:28">
      <c r="R143" s="190"/>
      <c r="S143" s="190"/>
      <c r="T143" s="190"/>
      <c r="U143" s="190"/>
      <c r="V143" s="190"/>
      <c r="W143" s="190"/>
      <c r="X143" s="190"/>
      <c r="Y143" s="190"/>
      <c r="Z143" s="190"/>
      <c r="AA143" s="190"/>
      <c r="AB143" s="190"/>
    </row>
    <row r="144" spans="18:28">
      <c r="R144" s="190"/>
      <c r="S144" s="190"/>
      <c r="T144" s="190"/>
      <c r="U144" s="190"/>
      <c r="V144" s="190"/>
      <c r="W144" s="190"/>
      <c r="X144" s="190"/>
      <c r="Y144" s="190"/>
      <c r="Z144" s="190"/>
      <c r="AA144" s="190"/>
      <c r="AB144" s="190"/>
    </row>
    <row r="145" spans="18:28">
      <c r="R145" s="190"/>
      <c r="S145" s="190"/>
      <c r="T145" s="190"/>
      <c r="U145" s="190"/>
      <c r="V145" s="190"/>
      <c r="W145" s="190"/>
      <c r="X145" s="190"/>
      <c r="Y145" s="190"/>
      <c r="Z145" s="190"/>
      <c r="AA145" s="190"/>
      <c r="AB145" s="190"/>
    </row>
    <row r="146" spans="18:28">
      <c r="R146" s="190"/>
      <c r="S146" s="190"/>
      <c r="T146" s="190"/>
      <c r="U146" s="190"/>
      <c r="V146" s="190"/>
      <c r="W146" s="190"/>
      <c r="X146" s="190"/>
      <c r="Y146" s="190"/>
      <c r="Z146" s="190"/>
      <c r="AA146" s="190"/>
      <c r="AB146" s="190"/>
    </row>
    <row r="147" spans="18:28">
      <c r="R147" s="190"/>
      <c r="S147" s="190"/>
      <c r="T147" s="190"/>
      <c r="U147" s="190"/>
      <c r="V147" s="190"/>
      <c r="W147" s="190"/>
      <c r="X147" s="190"/>
      <c r="Y147" s="190"/>
      <c r="Z147" s="190"/>
      <c r="AA147" s="190"/>
      <c r="AB147" s="190"/>
    </row>
    <row r="148" spans="18:28">
      <c r="R148" s="190"/>
      <c r="S148" s="190"/>
      <c r="T148" s="190"/>
      <c r="U148" s="190"/>
      <c r="V148" s="190"/>
      <c r="W148" s="190"/>
      <c r="X148" s="190"/>
      <c r="Y148" s="190"/>
      <c r="Z148" s="190"/>
      <c r="AA148" s="190"/>
      <c r="AB148" s="190"/>
    </row>
    <row r="149" spans="18:28">
      <c r="R149" s="190"/>
      <c r="S149" s="190"/>
      <c r="T149" s="190"/>
      <c r="U149" s="190"/>
      <c r="V149" s="190"/>
      <c r="W149" s="190"/>
      <c r="X149" s="190"/>
      <c r="Y149" s="190"/>
      <c r="Z149" s="190"/>
      <c r="AA149" s="190"/>
      <c r="AB149" s="190"/>
    </row>
    <row r="150" spans="18:28">
      <c r="R150" s="190"/>
      <c r="S150" s="190"/>
      <c r="T150" s="190"/>
      <c r="U150" s="190"/>
      <c r="V150" s="190"/>
      <c r="W150" s="190"/>
      <c r="X150" s="190"/>
      <c r="Y150" s="190"/>
      <c r="Z150" s="190"/>
      <c r="AA150" s="190"/>
      <c r="AB150" s="190"/>
    </row>
    <row r="151" spans="18:28">
      <c r="R151" s="190"/>
      <c r="S151" s="190"/>
      <c r="T151" s="190"/>
      <c r="U151" s="190"/>
      <c r="V151" s="190"/>
      <c r="W151" s="190"/>
      <c r="X151" s="190"/>
      <c r="Y151" s="190"/>
      <c r="Z151" s="190"/>
      <c r="AA151" s="190"/>
      <c r="AB151" s="190"/>
    </row>
    <row r="152" spans="18:28">
      <c r="R152" s="190"/>
      <c r="S152" s="190"/>
      <c r="T152" s="190"/>
      <c r="U152" s="190"/>
      <c r="V152" s="190"/>
      <c r="W152" s="190"/>
      <c r="X152" s="190"/>
      <c r="Y152" s="190"/>
      <c r="Z152" s="190"/>
      <c r="AA152" s="190"/>
      <c r="AB152" s="190"/>
    </row>
    <row r="153" spans="18:28">
      <c r="R153" s="190"/>
      <c r="S153" s="190"/>
      <c r="T153" s="190"/>
      <c r="U153" s="190"/>
      <c r="V153" s="190"/>
      <c r="W153" s="190"/>
      <c r="X153" s="190"/>
      <c r="Y153" s="190"/>
      <c r="Z153" s="190"/>
      <c r="AA153" s="190"/>
      <c r="AB153" s="190"/>
    </row>
    <row r="154" spans="18:28">
      <c r="R154" s="190"/>
      <c r="S154" s="190"/>
      <c r="T154" s="190"/>
      <c r="U154" s="190"/>
      <c r="V154" s="190"/>
      <c r="W154" s="190"/>
      <c r="X154" s="190"/>
      <c r="Y154" s="190"/>
      <c r="Z154" s="190"/>
      <c r="AA154" s="190"/>
      <c r="AB154" s="190"/>
    </row>
    <row r="155" spans="18:28">
      <c r="Y155" s="190"/>
      <c r="Z155" s="190"/>
      <c r="AA155" s="190"/>
      <c r="AB155" s="190"/>
    </row>
    <row r="156" spans="18:28">
      <c r="Y156" s="190"/>
      <c r="Z156" s="190"/>
      <c r="AA156" s="190"/>
      <c r="AB156" s="190"/>
    </row>
    <row r="157" spans="18:28">
      <c r="Y157" s="190"/>
      <c r="Z157" s="190"/>
      <c r="AA157" s="190"/>
      <c r="AB157" s="190"/>
    </row>
    <row r="158" spans="18:28">
      <c r="Y158" s="190"/>
      <c r="Z158" s="190"/>
      <c r="AA158" s="190"/>
      <c r="AB158" s="190"/>
    </row>
    <row r="159" spans="18:28">
      <c r="Y159" s="190"/>
      <c r="Z159" s="190"/>
      <c r="AA159" s="190"/>
      <c r="AB159" s="190"/>
    </row>
    <row r="160" spans="18:28">
      <c r="Y160" s="190"/>
      <c r="Z160" s="190"/>
      <c r="AA160" s="190"/>
      <c r="AB160" s="190"/>
    </row>
    <row r="161" spans="25:28">
      <c r="Y161" s="190"/>
      <c r="Z161" s="190"/>
      <c r="AA161" s="190"/>
      <c r="AB161" s="190"/>
    </row>
    <row r="162" spans="25:28">
      <c r="Y162" s="190"/>
      <c r="Z162" s="190"/>
      <c r="AA162" s="190"/>
      <c r="AB162" s="190"/>
    </row>
    <row r="163" spans="25:28">
      <c r="Y163" s="190"/>
      <c r="Z163" s="190"/>
      <c r="AA163" s="190"/>
      <c r="AB163" s="190"/>
    </row>
    <row r="164" spans="25:28">
      <c r="Y164" s="190"/>
      <c r="Z164" s="190"/>
      <c r="AA164" s="190"/>
      <c r="AB164" s="190"/>
    </row>
    <row r="165" spans="25:28">
      <c r="Y165" s="190"/>
      <c r="Z165" s="190"/>
      <c r="AA165" s="190"/>
      <c r="AB165" s="190"/>
    </row>
    <row r="166" spans="25:28">
      <c r="Y166" s="190"/>
      <c r="Z166" s="190"/>
      <c r="AA166" s="190"/>
      <c r="AB166" s="190"/>
    </row>
    <row r="167" spans="25:28">
      <c r="Y167" s="190"/>
      <c r="Z167" s="190"/>
      <c r="AA167" s="190"/>
      <c r="AB167" s="190"/>
    </row>
    <row r="168" spans="25:28">
      <c r="Y168" s="190"/>
      <c r="Z168" s="190"/>
      <c r="AA168" s="190"/>
      <c r="AB168" s="190"/>
    </row>
    <row r="169" spans="25:28">
      <c r="Y169" s="190"/>
      <c r="Z169" s="190"/>
      <c r="AA169" s="190"/>
      <c r="AB169" s="190"/>
    </row>
    <row r="170" spans="25:28">
      <c r="Y170" s="190"/>
      <c r="Z170" s="190"/>
      <c r="AA170" s="190"/>
      <c r="AB170" s="190"/>
    </row>
    <row r="171" spans="25:28">
      <c r="Y171" s="190"/>
      <c r="Z171" s="190"/>
      <c r="AA171" s="190"/>
      <c r="AB171" s="190"/>
    </row>
  </sheetData>
  <mergeCells count="3">
    <mergeCell ref="B4:Y4"/>
    <mergeCell ref="B5:C6"/>
    <mergeCell ref="D5:X5"/>
  </mergeCells>
  <hyperlinks>
    <hyperlink ref="B1" location="INDEX!A1" display="Back to index" xr:uid="{0A2E4F79-9B5C-46FE-824F-969CEDAE8E4A}"/>
    <hyperlink ref="B102" location="'IDI disclaimer'!A1" display="See IDI disclaimer" xr:uid="{0A387D44-BDD6-44C4-A2AB-8E6BF3A70242}"/>
  </hyperlinks>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72421D-B84E-415C-9126-7E59990607A4}">
  <sheetPr>
    <tabColor rgb="FF00B0F0"/>
  </sheetPr>
  <dimension ref="B1:Y116"/>
  <sheetViews>
    <sheetView zoomScaleNormal="100" workbookViewId="0">
      <selection activeCell="B4" sqref="B4:Y4"/>
    </sheetView>
  </sheetViews>
  <sheetFormatPr defaultColWidth="9" defaultRowHeight="14.5"/>
  <cols>
    <col min="1" max="1" width="9" style="132"/>
    <col min="2" max="2" width="35" style="132" customWidth="1"/>
    <col min="3" max="6" width="9" style="132"/>
    <col min="7" max="24" width="10.6328125" style="132" customWidth="1"/>
    <col min="25" max="16384" width="9" style="132"/>
  </cols>
  <sheetData>
    <row r="1" spans="2:25">
      <c r="B1" s="12" t="s">
        <v>26</v>
      </c>
      <c r="C1" s="55"/>
      <c r="D1" s="55"/>
      <c r="E1" s="55"/>
      <c r="F1" s="55"/>
      <c r="G1" s="55"/>
      <c r="H1" s="55"/>
      <c r="I1" s="55"/>
      <c r="J1" s="55"/>
      <c r="K1" s="55"/>
      <c r="L1" s="55"/>
      <c r="M1" s="55"/>
      <c r="N1" s="55"/>
      <c r="O1" s="55"/>
      <c r="P1" s="55"/>
      <c r="Q1" s="55"/>
      <c r="R1" s="55"/>
      <c r="S1" s="55"/>
      <c r="T1" s="55"/>
      <c r="U1" s="55"/>
      <c r="V1" s="55"/>
      <c r="W1" s="55"/>
      <c r="X1" s="55"/>
      <c r="Y1" s="55"/>
    </row>
    <row r="2" spans="2:25" ht="23.5">
      <c r="B2" s="6" t="s">
        <v>1190</v>
      </c>
    </row>
    <row r="3" spans="2:25">
      <c r="B3" s="7" t="s">
        <v>1252</v>
      </c>
    </row>
    <row r="4" spans="2:25">
      <c r="B4" s="310" t="s">
        <v>35</v>
      </c>
      <c r="C4" s="311"/>
      <c r="D4" s="311"/>
      <c r="E4" s="311"/>
      <c r="F4" s="311"/>
      <c r="G4" s="311"/>
      <c r="H4" s="311"/>
      <c r="I4" s="311"/>
      <c r="J4" s="311"/>
      <c r="K4" s="311"/>
      <c r="L4" s="311"/>
      <c r="M4" s="311"/>
      <c r="N4" s="311"/>
      <c r="O4" s="311"/>
      <c r="P4" s="311"/>
      <c r="Q4" s="311"/>
      <c r="R4" s="311"/>
      <c r="S4" s="311"/>
      <c r="T4" s="311"/>
      <c r="U4" s="311"/>
      <c r="V4" s="311"/>
      <c r="W4" s="311"/>
      <c r="X4" s="311"/>
      <c r="Y4" s="311"/>
    </row>
    <row r="5" spans="2:25">
      <c r="B5" s="248" t="s">
        <v>27</v>
      </c>
      <c r="C5" s="248"/>
      <c r="D5" s="259" t="s">
        <v>100</v>
      </c>
      <c r="E5" s="259"/>
      <c r="F5" s="259"/>
      <c r="G5" s="259"/>
      <c r="H5" s="259"/>
      <c r="I5" s="259"/>
      <c r="J5" s="259"/>
      <c r="K5" s="259"/>
      <c r="L5" s="259"/>
      <c r="M5" s="259"/>
      <c r="N5" s="259"/>
      <c r="O5" s="259"/>
      <c r="P5" s="259"/>
      <c r="Q5" s="259"/>
      <c r="R5" s="259"/>
      <c r="S5" s="259"/>
      <c r="T5" s="259"/>
      <c r="U5" s="259"/>
      <c r="V5" s="259"/>
      <c r="W5" s="259"/>
      <c r="X5" s="259"/>
    </row>
    <row r="6" spans="2:25">
      <c r="B6" s="248"/>
      <c r="C6" s="248"/>
      <c r="D6" s="37">
        <v>2000</v>
      </c>
      <c r="E6" s="37">
        <v>2001</v>
      </c>
      <c r="F6" s="37">
        <v>2002</v>
      </c>
      <c r="G6" s="37">
        <v>2003</v>
      </c>
      <c r="H6" s="37">
        <v>2004</v>
      </c>
      <c r="I6" s="37">
        <v>2005</v>
      </c>
      <c r="J6" s="37">
        <v>2006</v>
      </c>
      <c r="K6" s="37">
        <v>2007</v>
      </c>
      <c r="L6" s="37">
        <v>2008</v>
      </c>
      <c r="M6" s="37">
        <v>2009</v>
      </c>
      <c r="N6" s="37">
        <v>2010</v>
      </c>
      <c r="O6" s="37">
        <v>2011</v>
      </c>
      <c r="P6" s="37">
        <v>2012</v>
      </c>
      <c r="Q6" s="37">
        <v>2013</v>
      </c>
      <c r="R6" s="37">
        <v>2014</v>
      </c>
      <c r="S6" s="37">
        <v>2015</v>
      </c>
      <c r="T6" s="37">
        <v>2016</v>
      </c>
      <c r="U6" s="37">
        <v>2017</v>
      </c>
      <c r="V6" s="37">
        <v>2018</v>
      </c>
      <c r="W6" s="37">
        <v>2019</v>
      </c>
      <c r="X6" s="37">
        <v>2020</v>
      </c>
    </row>
    <row r="7" spans="2:25">
      <c r="B7" s="15" t="s">
        <v>1207</v>
      </c>
      <c r="C7" s="16" t="s">
        <v>29</v>
      </c>
      <c r="D7" s="21">
        <v>39</v>
      </c>
      <c r="E7" s="21">
        <v>42</v>
      </c>
      <c r="F7" s="21">
        <v>51</v>
      </c>
      <c r="G7" s="21">
        <v>57</v>
      </c>
      <c r="H7" s="21">
        <v>96</v>
      </c>
      <c r="I7" s="21">
        <v>105</v>
      </c>
      <c r="J7" s="21">
        <v>105</v>
      </c>
      <c r="K7" s="21">
        <v>117</v>
      </c>
      <c r="L7" s="21">
        <v>189</v>
      </c>
      <c r="M7" s="21">
        <v>252</v>
      </c>
      <c r="N7" s="21">
        <v>321</v>
      </c>
      <c r="O7" s="21">
        <v>465</v>
      </c>
      <c r="P7" s="21">
        <v>435</v>
      </c>
      <c r="Q7" s="21">
        <v>615</v>
      </c>
      <c r="R7" s="21">
        <v>726</v>
      </c>
      <c r="S7" s="21">
        <v>690</v>
      </c>
      <c r="T7" s="21">
        <v>672</v>
      </c>
      <c r="U7" s="21">
        <v>771</v>
      </c>
      <c r="V7" s="21">
        <v>777</v>
      </c>
      <c r="W7" s="21">
        <v>837</v>
      </c>
      <c r="X7" s="21">
        <v>864</v>
      </c>
    </row>
    <row r="8" spans="2:25">
      <c r="B8" s="16"/>
      <c r="C8" s="16"/>
      <c r="D8" s="21"/>
      <c r="E8" s="21"/>
      <c r="F8" s="21"/>
      <c r="G8" s="21"/>
      <c r="H8" s="21"/>
      <c r="I8" s="21"/>
      <c r="J8" s="21"/>
      <c r="K8" s="21"/>
      <c r="L8" s="21"/>
      <c r="M8" s="21"/>
      <c r="N8" s="21"/>
      <c r="O8" s="21"/>
      <c r="P8" s="21"/>
      <c r="Q8" s="21"/>
      <c r="R8" s="21"/>
      <c r="S8" s="21"/>
      <c r="T8" s="21"/>
      <c r="U8" s="21"/>
      <c r="V8" s="21"/>
      <c r="W8" s="21"/>
      <c r="X8" s="21"/>
    </row>
    <row r="9" spans="2:25" ht="14.25" customHeight="1">
      <c r="B9" s="15" t="s">
        <v>101</v>
      </c>
      <c r="C9" s="16" t="s">
        <v>29</v>
      </c>
      <c r="D9" s="118">
        <v>39</v>
      </c>
      <c r="E9" s="118">
        <v>39</v>
      </c>
      <c r="F9" s="118">
        <v>54</v>
      </c>
      <c r="G9" s="118">
        <v>54</v>
      </c>
      <c r="H9" s="118">
        <v>96</v>
      </c>
      <c r="I9" s="118">
        <v>105</v>
      </c>
      <c r="J9" s="118">
        <v>108</v>
      </c>
      <c r="K9" s="118">
        <v>117</v>
      </c>
      <c r="L9" s="118">
        <v>189</v>
      </c>
      <c r="M9" s="118">
        <v>252</v>
      </c>
      <c r="N9" s="118">
        <v>321</v>
      </c>
      <c r="O9" s="118">
        <v>465</v>
      </c>
      <c r="P9" s="118">
        <v>435</v>
      </c>
      <c r="Q9" s="118">
        <v>615</v>
      </c>
      <c r="R9" s="118">
        <v>723</v>
      </c>
      <c r="S9" s="118">
        <v>690</v>
      </c>
      <c r="T9" s="118">
        <v>672</v>
      </c>
      <c r="U9" s="118">
        <v>771</v>
      </c>
      <c r="V9" s="118">
        <v>774</v>
      </c>
      <c r="W9" s="118">
        <v>834</v>
      </c>
      <c r="X9" s="118">
        <v>864</v>
      </c>
    </row>
    <row r="10" spans="2:25" ht="14.25" customHeight="1">
      <c r="B10" s="15" t="s">
        <v>102</v>
      </c>
      <c r="C10" s="16" t="s">
        <v>29</v>
      </c>
      <c r="D10" s="118" t="s">
        <v>32</v>
      </c>
      <c r="E10" s="118" t="s">
        <v>32</v>
      </c>
      <c r="F10" s="118" t="s">
        <v>32</v>
      </c>
      <c r="G10" s="118" t="s">
        <v>32</v>
      </c>
      <c r="H10" s="118" t="s">
        <v>32</v>
      </c>
      <c r="I10" s="118" t="s">
        <v>32</v>
      </c>
      <c r="J10" s="118" t="s">
        <v>32</v>
      </c>
      <c r="K10" s="118" t="s">
        <v>32</v>
      </c>
      <c r="L10" s="118" t="s">
        <v>32</v>
      </c>
      <c r="M10" s="118" t="s">
        <v>32</v>
      </c>
      <c r="N10" s="118" t="s">
        <v>32</v>
      </c>
      <c r="O10" s="118" t="s">
        <v>32</v>
      </c>
      <c r="P10" s="118" t="s">
        <v>32</v>
      </c>
      <c r="Q10" s="118" t="s">
        <v>32</v>
      </c>
      <c r="R10" s="118" t="s">
        <v>32</v>
      </c>
      <c r="S10" s="118" t="s">
        <v>32</v>
      </c>
      <c r="T10" s="118" t="s">
        <v>32</v>
      </c>
      <c r="U10" s="118" t="s">
        <v>32</v>
      </c>
      <c r="V10" s="118" t="s">
        <v>32</v>
      </c>
      <c r="W10" s="118" t="s">
        <v>32</v>
      </c>
      <c r="X10" s="118" t="s">
        <v>32</v>
      </c>
    </row>
    <row r="12" spans="2:25">
      <c r="B12" s="15" t="s">
        <v>982</v>
      </c>
      <c r="C12" s="15"/>
      <c r="D12" s="147"/>
      <c r="E12" s="147"/>
      <c r="F12" s="147"/>
      <c r="G12" s="147"/>
      <c r="H12" s="147"/>
      <c r="I12" s="147"/>
      <c r="J12" s="147"/>
      <c r="K12" s="147"/>
      <c r="L12" s="147"/>
      <c r="M12" s="147"/>
      <c r="N12" s="147"/>
      <c r="O12" s="147"/>
      <c r="P12" s="147"/>
      <c r="Q12" s="147"/>
      <c r="R12" s="147"/>
      <c r="S12" s="118"/>
      <c r="T12" s="118"/>
      <c r="U12" s="118"/>
      <c r="V12" s="118"/>
      <c r="W12" s="118"/>
      <c r="X12" s="118"/>
    </row>
    <row r="13" spans="2:25">
      <c r="B13" s="15" t="s">
        <v>940</v>
      </c>
      <c r="C13" s="15"/>
      <c r="D13" s="147"/>
      <c r="E13" s="147"/>
      <c r="F13" s="147"/>
      <c r="G13" s="147"/>
      <c r="H13" s="147"/>
      <c r="I13" s="147"/>
      <c r="J13" s="147"/>
      <c r="K13" s="147"/>
      <c r="L13" s="147"/>
      <c r="M13" s="147"/>
      <c r="N13" s="147"/>
      <c r="O13" s="147"/>
      <c r="P13" s="147"/>
      <c r="Q13" s="147"/>
      <c r="R13" s="147"/>
      <c r="S13" s="118"/>
      <c r="T13" s="118"/>
      <c r="U13" s="118"/>
      <c r="V13" s="118"/>
      <c r="W13" s="118"/>
      <c r="X13" s="118"/>
    </row>
    <row r="14" spans="2:25">
      <c r="B14" s="146" t="s">
        <v>1173</v>
      </c>
      <c r="C14" s="16" t="s">
        <v>29</v>
      </c>
      <c r="D14" s="149">
        <v>9</v>
      </c>
      <c r="E14" s="149">
        <v>18</v>
      </c>
      <c r="F14" s="149">
        <v>12</v>
      </c>
      <c r="G14" s="149">
        <v>21</v>
      </c>
      <c r="H14" s="149">
        <v>48</v>
      </c>
      <c r="I14" s="149">
        <v>60</v>
      </c>
      <c r="J14" s="149">
        <v>57</v>
      </c>
      <c r="K14" s="149">
        <v>72</v>
      </c>
      <c r="L14" s="149">
        <v>99</v>
      </c>
      <c r="M14" s="149">
        <v>135</v>
      </c>
      <c r="N14" s="149">
        <v>174</v>
      </c>
      <c r="O14" s="149">
        <v>234</v>
      </c>
      <c r="P14" s="149">
        <v>231</v>
      </c>
      <c r="Q14" s="149">
        <v>333</v>
      </c>
      <c r="R14" s="149">
        <v>384</v>
      </c>
      <c r="S14" s="149">
        <v>396</v>
      </c>
      <c r="T14" s="149">
        <v>393</v>
      </c>
      <c r="U14" s="149">
        <v>498</v>
      </c>
      <c r="V14" s="149">
        <v>498</v>
      </c>
      <c r="W14" s="149">
        <v>573</v>
      </c>
      <c r="X14" s="149">
        <v>549</v>
      </c>
    </row>
    <row r="15" spans="2:25">
      <c r="B15" s="146" t="s">
        <v>1174</v>
      </c>
      <c r="C15" s="16" t="s">
        <v>29</v>
      </c>
      <c r="D15" s="149">
        <v>9</v>
      </c>
      <c r="E15" s="149" t="s">
        <v>32</v>
      </c>
      <c r="F15" s="149">
        <v>9</v>
      </c>
      <c r="G15" s="149">
        <v>15</v>
      </c>
      <c r="H15" s="149">
        <v>27</v>
      </c>
      <c r="I15" s="149">
        <v>24</v>
      </c>
      <c r="J15" s="149">
        <v>27</v>
      </c>
      <c r="K15" s="149">
        <v>30</v>
      </c>
      <c r="L15" s="149">
        <v>42</v>
      </c>
      <c r="M15" s="149">
        <v>63</v>
      </c>
      <c r="N15" s="149">
        <v>96</v>
      </c>
      <c r="O15" s="149">
        <v>135</v>
      </c>
      <c r="P15" s="149">
        <v>132</v>
      </c>
      <c r="Q15" s="149">
        <v>198</v>
      </c>
      <c r="R15" s="149">
        <v>240</v>
      </c>
      <c r="S15" s="149">
        <v>225</v>
      </c>
      <c r="T15" s="149">
        <v>234</v>
      </c>
      <c r="U15" s="238">
        <v>327</v>
      </c>
      <c r="V15" s="307" t="s">
        <v>942</v>
      </c>
      <c r="W15" s="308" t="s">
        <v>927</v>
      </c>
      <c r="X15" s="309" t="s">
        <v>927</v>
      </c>
    </row>
    <row r="16" spans="2:25">
      <c r="B16" s="146" t="s">
        <v>1175</v>
      </c>
      <c r="C16" s="16" t="s">
        <v>29</v>
      </c>
      <c r="D16" s="149">
        <v>9</v>
      </c>
      <c r="E16" s="149">
        <v>6</v>
      </c>
      <c r="F16" s="149">
        <v>9</v>
      </c>
      <c r="G16" s="149">
        <v>15</v>
      </c>
      <c r="H16" s="149">
        <v>27</v>
      </c>
      <c r="I16" s="149">
        <v>24</v>
      </c>
      <c r="J16" s="149">
        <v>24</v>
      </c>
      <c r="K16" s="149">
        <v>24</v>
      </c>
      <c r="L16" s="149">
        <v>39</v>
      </c>
      <c r="M16" s="149">
        <v>60</v>
      </c>
      <c r="N16" s="149">
        <v>78</v>
      </c>
      <c r="O16" s="149">
        <v>138</v>
      </c>
      <c r="P16" s="149">
        <v>126</v>
      </c>
      <c r="Q16" s="149">
        <v>189</v>
      </c>
      <c r="R16" s="149">
        <v>231</v>
      </c>
      <c r="S16" s="238">
        <v>210</v>
      </c>
      <c r="T16" s="307" t="s">
        <v>942</v>
      </c>
      <c r="U16" s="308" t="s">
        <v>927</v>
      </c>
      <c r="V16" s="308" t="s">
        <v>927</v>
      </c>
      <c r="W16" s="308" t="s">
        <v>927</v>
      </c>
      <c r="X16" s="309" t="s">
        <v>927</v>
      </c>
    </row>
    <row r="17" spans="2:24">
      <c r="B17" s="15" t="s">
        <v>941</v>
      </c>
      <c r="C17" s="15"/>
      <c r="D17" s="149"/>
      <c r="E17" s="149"/>
      <c r="F17" s="149"/>
      <c r="G17" s="149"/>
      <c r="H17" s="149"/>
      <c r="I17" s="149"/>
      <c r="J17" s="149"/>
      <c r="K17" s="149"/>
      <c r="L17" s="149"/>
      <c r="M17" s="149"/>
      <c r="N17" s="149"/>
      <c r="O17" s="149"/>
      <c r="P17" s="149"/>
      <c r="Q17" s="149"/>
      <c r="R17" s="149"/>
      <c r="S17" s="149"/>
      <c r="T17" s="149"/>
      <c r="U17" s="149"/>
      <c r="V17" s="149"/>
      <c r="W17" s="149"/>
      <c r="X17" s="149"/>
    </row>
    <row r="18" spans="2:24">
      <c r="B18" s="146" t="s">
        <v>1173</v>
      </c>
      <c r="C18" s="16" t="s">
        <v>29</v>
      </c>
      <c r="D18" s="149">
        <v>27</v>
      </c>
      <c r="E18" s="149">
        <v>24</v>
      </c>
      <c r="F18" s="149">
        <v>39</v>
      </c>
      <c r="G18" s="149">
        <v>36</v>
      </c>
      <c r="H18" s="149">
        <v>48</v>
      </c>
      <c r="I18" s="149">
        <v>45</v>
      </c>
      <c r="J18" s="149">
        <v>51</v>
      </c>
      <c r="K18" s="149">
        <v>45</v>
      </c>
      <c r="L18" s="149">
        <v>90</v>
      </c>
      <c r="M18" s="149">
        <v>117</v>
      </c>
      <c r="N18" s="149">
        <v>147</v>
      </c>
      <c r="O18" s="149">
        <v>234</v>
      </c>
      <c r="P18" s="149">
        <v>207</v>
      </c>
      <c r="Q18" s="149">
        <v>282</v>
      </c>
      <c r="R18" s="149">
        <v>339</v>
      </c>
      <c r="S18" s="149">
        <v>291</v>
      </c>
      <c r="T18" s="149">
        <v>279</v>
      </c>
      <c r="U18" s="149">
        <v>276</v>
      </c>
      <c r="V18" s="149">
        <v>279</v>
      </c>
      <c r="W18" s="149">
        <v>264</v>
      </c>
      <c r="X18" s="149">
        <v>315</v>
      </c>
    </row>
    <row r="19" spans="2:24">
      <c r="B19" s="146" t="s">
        <v>1174</v>
      </c>
      <c r="C19" s="16" t="s">
        <v>29</v>
      </c>
      <c r="D19" s="149">
        <v>30</v>
      </c>
      <c r="E19" s="149">
        <v>36</v>
      </c>
      <c r="F19" s="149">
        <v>42</v>
      </c>
      <c r="G19" s="149">
        <v>39</v>
      </c>
      <c r="H19" s="149">
        <v>66</v>
      </c>
      <c r="I19" s="149">
        <v>81</v>
      </c>
      <c r="J19" s="149">
        <v>81</v>
      </c>
      <c r="K19" s="149">
        <v>84</v>
      </c>
      <c r="L19" s="149">
        <v>147</v>
      </c>
      <c r="M19" s="149">
        <v>189</v>
      </c>
      <c r="N19" s="149">
        <v>225</v>
      </c>
      <c r="O19" s="149">
        <v>333</v>
      </c>
      <c r="P19" s="149">
        <v>306</v>
      </c>
      <c r="Q19" s="149">
        <v>420</v>
      </c>
      <c r="R19" s="149">
        <v>486</v>
      </c>
      <c r="S19" s="149">
        <v>465</v>
      </c>
      <c r="T19" s="149">
        <v>438</v>
      </c>
      <c r="U19" s="149">
        <v>447</v>
      </c>
      <c r="V19" s="307" t="s">
        <v>942</v>
      </c>
      <c r="W19" s="308" t="s">
        <v>927</v>
      </c>
      <c r="X19" s="309" t="s">
        <v>927</v>
      </c>
    </row>
    <row r="20" spans="2:24">
      <c r="B20" s="146" t="s">
        <v>1175</v>
      </c>
      <c r="C20" s="16" t="s">
        <v>29</v>
      </c>
      <c r="D20" s="149">
        <v>30</v>
      </c>
      <c r="E20" s="149">
        <v>36</v>
      </c>
      <c r="F20" s="149">
        <v>45</v>
      </c>
      <c r="G20" s="149">
        <v>42</v>
      </c>
      <c r="H20" s="149">
        <v>69</v>
      </c>
      <c r="I20" s="149">
        <v>81</v>
      </c>
      <c r="J20" s="149">
        <v>81</v>
      </c>
      <c r="K20" s="149">
        <v>93</v>
      </c>
      <c r="L20" s="149">
        <v>147</v>
      </c>
      <c r="M20" s="149">
        <v>192</v>
      </c>
      <c r="N20" s="149">
        <v>243</v>
      </c>
      <c r="O20" s="149">
        <v>330</v>
      </c>
      <c r="P20" s="149">
        <v>312</v>
      </c>
      <c r="Q20" s="149">
        <v>426</v>
      </c>
      <c r="R20" s="149">
        <v>492</v>
      </c>
      <c r="S20" s="149">
        <v>480</v>
      </c>
      <c r="T20" s="307" t="s">
        <v>942</v>
      </c>
      <c r="U20" s="308" t="s">
        <v>927</v>
      </c>
      <c r="V20" s="308" t="s">
        <v>927</v>
      </c>
      <c r="W20" s="308" t="s">
        <v>927</v>
      </c>
      <c r="X20" s="309" t="s">
        <v>927</v>
      </c>
    </row>
    <row r="21" spans="2:24">
      <c r="D21" s="118"/>
      <c r="E21" s="118"/>
      <c r="F21" s="118"/>
      <c r="G21" s="118"/>
      <c r="H21" s="118"/>
      <c r="I21" s="118"/>
      <c r="J21" s="118"/>
      <c r="K21" s="118"/>
      <c r="L21" s="118"/>
      <c r="M21" s="118"/>
      <c r="N21" s="118"/>
      <c r="O21" s="118"/>
      <c r="P21" s="118"/>
      <c r="Q21" s="118"/>
      <c r="R21" s="118"/>
      <c r="S21" s="118"/>
      <c r="T21" s="118"/>
      <c r="U21" s="118"/>
      <c r="V21" s="118"/>
      <c r="W21" s="118"/>
      <c r="X21" s="118"/>
    </row>
    <row r="22" spans="2:24">
      <c r="B22" s="15" t="s">
        <v>1176</v>
      </c>
      <c r="C22" s="15"/>
      <c r="D22" s="147"/>
      <c r="E22" s="147"/>
      <c r="F22" s="147"/>
      <c r="G22" s="147"/>
      <c r="H22" s="147"/>
      <c r="I22" s="147"/>
      <c r="J22" s="147"/>
      <c r="K22" s="147"/>
      <c r="L22" s="147"/>
      <c r="M22" s="147"/>
      <c r="N22" s="147"/>
      <c r="O22" s="147"/>
      <c r="P22" s="147"/>
      <c r="Q22" s="147"/>
      <c r="R22" s="147"/>
      <c r="S22" s="118"/>
      <c r="T22" s="118"/>
      <c r="U22" s="118"/>
      <c r="V22" s="118"/>
      <c r="W22" s="118"/>
      <c r="X22" s="118"/>
    </row>
    <row r="23" spans="2:24">
      <c r="B23" s="15" t="s">
        <v>175</v>
      </c>
      <c r="C23" s="15"/>
      <c r="D23" s="147"/>
      <c r="E23" s="147"/>
      <c r="F23" s="147"/>
      <c r="G23" s="147"/>
      <c r="H23" s="147"/>
      <c r="I23" s="147"/>
      <c r="J23" s="147"/>
      <c r="K23" s="147"/>
      <c r="L23" s="147"/>
      <c r="M23" s="147"/>
      <c r="N23" s="147"/>
      <c r="O23" s="147"/>
      <c r="P23" s="147"/>
      <c r="Q23" s="147"/>
      <c r="R23" s="147"/>
      <c r="S23" s="118"/>
      <c r="T23" s="118"/>
      <c r="U23" s="118"/>
      <c r="V23" s="118"/>
      <c r="W23" s="118"/>
      <c r="X23" s="118"/>
    </row>
    <row r="24" spans="2:24">
      <c r="B24" s="146" t="s">
        <v>1173</v>
      </c>
      <c r="C24" s="16" t="s">
        <v>29</v>
      </c>
      <c r="D24" s="149">
        <v>12</v>
      </c>
      <c r="E24" s="149">
        <v>6</v>
      </c>
      <c r="F24" s="149">
        <v>9</v>
      </c>
      <c r="G24" s="149">
        <v>15</v>
      </c>
      <c r="H24" s="149">
        <v>33</v>
      </c>
      <c r="I24" s="149">
        <v>39</v>
      </c>
      <c r="J24" s="149">
        <v>33</v>
      </c>
      <c r="K24" s="149">
        <v>39</v>
      </c>
      <c r="L24" s="149">
        <v>66</v>
      </c>
      <c r="M24" s="149">
        <v>102</v>
      </c>
      <c r="N24" s="149">
        <v>108</v>
      </c>
      <c r="O24" s="149">
        <v>141</v>
      </c>
      <c r="P24" s="149">
        <v>129</v>
      </c>
      <c r="Q24" s="149">
        <v>201</v>
      </c>
      <c r="R24" s="149">
        <v>222</v>
      </c>
      <c r="S24" s="149">
        <v>228</v>
      </c>
      <c r="T24" s="149">
        <v>219</v>
      </c>
      <c r="U24" s="149">
        <v>267</v>
      </c>
      <c r="V24" s="149">
        <v>270</v>
      </c>
      <c r="W24" s="149">
        <v>288</v>
      </c>
      <c r="X24" s="149">
        <v>264</v>
      </c>
    </row>
    <row r="25" spans="2:24">
      <c r="B25" s="146" t="s">
        <v>1174</v>
      </c>
      <c r="C25" s="16" t="s">
        <v>29</v>
      </c>
      <c r="D25" s="149" t="s">
        <v>32</v>
      </c>
      <c r="E25" s="149" t="s">
        <v>32</v>
      </c>
      <c r="F25" s="149" t="s">
        <v>32</v>
      </c>
      <c r="G25" s="149">
        <v>9</v>
      </c>
      <c r="H25" s="149">
        <v>12</v>
      </c>
      <c r="I25" s="149">
        <v>12</v>
      </c>
      <c r="J25" s="149">
        <v>12</v>
      </c>
      <c r="K25" s="149">
        <v>12</v>
      </c>
      <c r="L25" s="149">
        <v>18</v>
      </c>
      <c r="M25" s="149">
        <v>33</v>
      </c>
      <c r="N25" s="149">
        <v>48</v>
      </c>
      <c r="O25" s="149">
        <v>48</v>
      </c>
      <c r="P25" s="149">
        <v>45</v>
      </c>
      <c r="Q25" s="149">
        <v>87</v>
      </c>
      <c r="R25" s="149">
        <v>93</v>
      </c>
      <c r="S25" s="149">
        <v>81</v>
      </c>
      <c r="T25" s="149">
        <v>87</v>
      </c>
      <c r="U25" s="149">
        <v>126</v>
      </c>
      <c r="V25" s="307" t="s">
        <v>942</v>
      </c>
      <c r="W25" s="308" t="s">
        <v>927</v>
      </c>
      <c r="X25" s="309" t="s">
        <v>927</v>
      </c>
    </row>
    <row r="26" spans="2:24">
      <c r="B26" s="146" t="s">
        <v>1175</v>
      </c>
      <c r="C26" s="16" t="s">
        <v>29</v>
      </c>
      <c r="D26" s="149" t="s">
        <v>32</v>
      </c>
      <c r="E26" s="149" t="s">
        <v>32</v>
      </c>
      <c r="F26" s="149" t="s">
        <v>32</v>
      </c>
      <c r="G26" s="149">
        <v>12</v>
      </c>
      <c r="H26" s="149">
        <v>12</v>
      </c>
      <c r="I26" s="149">
        <v>18</v>
      </c>
      <c r="J26" s="149">
        <v>9</v>
      </c>
      <c r="K26" s="149">
        <v>12</v>
      </c>
      <c r="L26" s="149">
        <v>15</v>
      </c>
      <c r="M26" s="149">
        <v>30</v>
      </c>
      <c r="N26" s="149">
        <v>36</v>
      </c>
      <c r="O26" s="149">
        <v>48</v>
      </c>
      <c r="P26" s="149">
        <v>48</v>
      </c>
      <c r="Q26" s="149">
        <v>72</v>
      </c>
      <c r="R26" s="149">
        <v>78</v>
      </c>
      <c r="S26" s="149">
        <v>78</v>
      </c>
      <c r="T26" s="307" t="s">
        <v>942</v>
      </c>
      <c r="U26" s="308" t="s">
        <v>927</v>
      </c>
      <c r="V26" s="308" t="s">
        <v>927</v>
      </c>
      <c r="W26" s="308" t="s">
        <v>927</v>
      </c>
      <c r="X26" s="309" t="s">
        <v>927</v>
      </c>
    </row>
    <row r="27" spans="2:24">
      <c r="B27" s="15" t="s">
        <v>176</v>
      </c>
      <c r="C27" s="15"/>
      <c r="D27" s="147"/>
      <c r="E27" s="147"/>
      <c r="F27" s="147"/>
      <c r="G27" s="147"/>
      <c r="H27" s="147"/>
      <c r="I27" s="147"/>
      <c r="J27" s="147"/>
      <c r="K27" s="147"/>
      <c r="L27" s="147"/>
      <c r="M27" s="147"/>
      <c r="N27" s="147"/>
      <c r="O27" s="147"/>
      <c r="P27" s="147"/>
      <c r="Q27" s="147"/>
      <c r="R27" s="147"/>
      <c r="S27" s="118"/>
      <c r="T27" s="118"/>
      <c r="U27" s="118"/>
      <c r="V27" s="118"/>
      <c r="W27" s="118"/>
      <c r="X27" s="118"/>
    </row>
    <row r="28" spans="2:24">
      <c r="B28" s="146" t="s">
        <v>1173</v>
      </c>
      <c r="C28" s="16" t="s">
        <v>29</v>
      </c>
      <c r="D28" s="149">
        <v>30</v>
      </c>
      <c r="E28" s="149">
        <v>33</v>
      </c>
      <c r="F28" s="149">
        <v>42</v>
      </c>
      <c r="G28" s="149">
        <v>39</v>
      </c>
      <c r="H28" s="149">
        <v>63</v>
      </c>
      <c r="I28" s="149">
        <v>66</v>
      </c>
      <c r="J28" s="149">
        <v>75</v>
      </c>
      <c r="K28" s="149">
        <v>78</v>
      </c>
      <c r="L28" s="149">
        <v>126</v>
      </c>
      <c r="M28" s="149">
        <v>150</v>
      </c>
      <c r="N28" s="149">
        <v>213</v>
      </c>
      <c r="O28" s="149">
        <v>327</v>
      </c>
      <c r="P28" s="149">
        <v>309</v>
      </c>
      <c r="Q28" s="149">
        <v>414</v>
      </c>
      <c r="R28" s="149">
        <v>504</v>
      </c>
      <c r="S28" s="149">
        <v>462</v>
      </c>
      <c r="T28" s="149">
        <v>450</v>
      </c>
      <c r="U28" s="149">
        <v>507</v>
      </c>
      <c r="V28" s="149">
        <v>504</v>
      </c>
      <c r="W28" s="149">
        <v>549</v>
      </c>
      <c r="X28" s="149">
        <v>600</v>
      </c>
    </row>
    <row r="29" spans="2:24">
      <c r="B29" s="146" t="s">
        <v>1174</v>
      </c>
      <c r="C29" s="16" t="s">
        <v>29</v>
      </c>
      <c r="D29" s="149">
        <v>36</v>
      </c>
      <c r="E29" s="149">
        <v>42</v>
      </c>
      <c r="F29" s="149">
        <v>48</v>
      </c>
      <c r="G29" s="149">
        <v>48</v>
      </c>
      <c r="H29" s="149">
        <v>84</v>
      </c>
      <c r="I29" s="149">
        <v>90</v>
      </c>
      <c r="J29" s="149">
        <v>96</v>
      </c>
      <c r="K29" s="149">
        <v>105</v>
      </c>
      <c r="L29" s="149">
        <v>171</v>
      </c>
      <c r="M29" s="149">
        <v>219</v>
      </c>
      <c r="N29" s="149">
        <v>273</v>
      </c>
      <c r="O29" s="149">
        <v>417</v>
      </c>
      <c r="P29" s="149">
        <v>390</v>
      </c>
      <c r="Q29" s="149">
        <v>528</v>
      </c>
      <c r="R29" s="149">
        <v>633</v>
      </c>
      <c r="S29" s="149">
        <v>606</v>
      </c>
      <c r="T29" s="149">
        <v>585</v>
      </c>
      <c r="U29" s="149">
        <v>648</v>
      </c>
      <c r="V29" s="307" t="s">
        <v>942</v>
      </c>
      <c r="W29" s="308" t="s">
        <v>927</v>
      </c>
      <c r="X29" s="309" t="s">
        <v>927</v>
      </c>
    </row>
    <row r="30" spans="2:24">
      <c r="B30" s="146" t="s">
        <v>1175</v>
      </c>
      <c r="C30" s="16" t="s">
        <v>29</v>
      </c>
      <c r="D30" s="149">
        <v>36</v>
      </c>
      <c r="E30" s="149">
        <v>39</v>
      </c>
      <c r="F30" s="149">
        <v>48</v>
      </c>
      <c r="G30" s="149">
        <v>48</v>
      </c>
      <c r="H30" s="149">
        <v>84</v>
      </c>
      <c r="I30" s="149">
        <v>87</v>
      </c>
      <c r="J30" s="149">
        <v>99</v>
      </c>
      <c r="K30" s="149">
        <v>108</v>
      </c>
      <c r="L30" s="149">
        <v>171</v>
      </c>
      <c r="M30" s="149">
        <v>225</v>
      </c>
      <c r="N30" s="149">
        <v>282</v>
      </c>
      <c r="O30" s="149">
        <v>417</v>
      </c>
      <c r="P30" s="149">
        <v>393</v>
      </c>
      <c r="Q30" s="149">
        <v>546</v>
      </c>
      <c r="R30" s="149">
        <v>645</v>
      </c>
      <c r="S30" s="149">
        <v>609</v>
      </c>
      <c r="T30" s="307" t="s">
        <v>942</v>
      </c>
      <c r="U30" s="308" t="s">
        <v>927</v>
      </c>
      <c r="V30" s="308" t="s">
        <v>927</v>
      </c>
      <c r="W30" s="308" t="s">
        <v>927</v>
      </c>
      <c r="X30" s="309" t="s">
        <v>927</v>
      </c>
    </row>
    <row r="32" spans="2:24">
      <c r="B32" s="15" t="s">
        <v>943</v>
      </c>
      <c r="C32" s="15"/>
      <c r="D32" s="147"/>
      <c r="E32" s="147"/>
      <c r="F32" s="147"/>
      <c r="G32" s="147"/>
      <c r="H32" s="147"/>
      <c r="I32" s="147"/>
      <c r="J32" s="147"/>
      <c r="K32" s="147"/>
      <c r="L32" s="147"/>
      <c r="M32" s="147"/>
      <c r="N32" s="147"/>
      <c r="O32" s="147"/>
      <c r="P32" s="147"/>
      <c r="Q32" s="147"/>
      <c r="R32" s="147"/>
      <c r="S32" s="147"/>
      <c r="T32" s="147"/>
      <c r="U32" s="147"/>
      <c r="V32" s="147"/>
      <c r="W32" s="147"/>
      <c r="X32" s="147"/>
    </row>
    <row r="33" spans="2:24">
      <c r="B33" s="15" t="s">
        <v>1177</v>
      </c>
      <c r="C33" s="15"/>
      <c r="D33" s="147"/>
      <c r="E33" s="147"/>
      <c r="F33" s="147"/>
      <c r="G33" s="147"/>
      <c r="H33" s="147"/>
      <c r="I33" s="147"/>
      <c r="J33" s="147"/>
      <c r="K33" s="147"/>
      <c r="L33" s="147"/>
      <c r="M33" s="147"/>
      <c r="N33" s="147"/>
      <c r="O33" s="147"/>
      <c r="P33" s="147"/>
      <c r="Q33" s="147"/>
      <c r="R33" s="147"/>
      <c r="S33" s="147"/>
      <c r="T33" s="147"/>
      <c r="U33" s="147"/>
      <c r="V33" s="147"/>
      <c r="W33" s="147"/>
      <c r="X33" s="147"/>
    </row>
    <row r="34" spans="2:24">
      <c r="B34" s="146" t="s">
        <v>1173</v>
      </c>
      <c r="C34" s="16" t="s">
        <v>29</v>
      </c>
      <c r="D34" s="149" t="s">
        <v>32</v>
      </c>
      <c r="E34" s="149" t="s">
        <v>32</v>
      </c>
      <c r="F34" s="149" t="s">
        <v>32</v>
      </c>
      <c r="G34" s="149">
        <v>6</v>
      </c>
      <c r="H34" s="149">
        <v>6</v>
      </c>
      <c r="I34" s="149">
        <v>12</v>
      </c>
      <c r="J34" s="149">
        <v>18</v>
      </c>
      <c r="K34" s="149">
        <v>21</v>
      </c>
      <c r="L34" s="149">
        <v>30</v>
      </c>
      <c r="M34" s="149">
        <v>36</v>
      </c>
      <c r="N34" s="149">
        <v>42</v>
      </c>
      <c r="O34" s="149">
        <v>51</v>
      </c>
      <c r="P34" s="149">
        <v>48</v>
      </c>
      <c r="Q34" s="149">
        <v>81</v>
      </c>
      <c r="R34" s="149">
        <v>75</v>
      </c>
      <c r="S34" s="149">
        <v>90</v>
      </c>
      <c r="T34" s="149">
        <v>78</v>
      </c>
      <c r="U34" s="149">
        <v>90</v>
      </c>
      <c r="V34" s="149">
        <v>81</v>
      </c>
      <c r="W34" s="149">
        <v>105</v>
      </c>
      <c r="X34" s="149">
        <v>66</v>
      </c>
    </row>
    <row r="35" spans="2:24">
      <c r="B35" s="146" t="s">
        <v>1174</v>
      </c>
      <c r="C35" s="16" t="s">
        <v>29</v>
      </c>
      <c r="D35" s="149" t="s">
        <v>32</v>
      </c>
      <c r="E35" s="149" t="s">
        <v>32</v>
      </c>
      <c r="F35" s="149" t="s">
        <v>32</v>
      </c>
      <c r="G35" s="149" t="s">
        <v>32</v>
      </c>
      <c r="H35" s="149" t="s">
        <v>32</v>
      </c>
      <c r="I35" s="149" t="s">
        <v>32</v>
      </c>
      <c r="J35" s="149" t="s">
        <v>32</v>
      </c>
      <c r="K35" s="149" t="s">
        <v>32</v>
      </c>
      <c r="L35" s="149" t="s">
        <v>32</v>
      </c>
      <c r="M35" s="149" t="s">
        <v>32</v>
      </c>
      <c r="N35" s="149">
        <v>6</v>
      </c>
      <c r="O35" s="149" t="s">
        <v>32</v>
      </c>
      <c r="P35" s="149" t="s">
        <v>32</v>
      </c>
      <c r="Q35" s="149">
        <v>6</v>
      </c>
      <c r="R35" s="149">
        <v>9</v>
      </c>
      <c r="S35" s="149">
        <v>6</v>
      </c>
      <c r="T35" s="149" t="s">
        <v>32</v>
      </c>
      <c r="U35" s="149">
        <v>6</v>
      </c>
      <c r="V35" s="307" t="s">
        <v>942</v>
      </c>
      <c r="W35" s="308" t="s">
        <v>927</v>
      </c>
      <c r="X35" s="309" t="s">
        <v>927</v>
      </c>
    </row>
    <row r="36" spans="2:24">
      <c r="B36" s="146" t="s">
        <v>1175</v>
      </c>
      <c r="C36" s="16" t="s">
        <v>29</v>
      </c>
      <c r="D36" s="149" t="s">
        <v>32</v>
      </c>
      <c r="E36" s="149" t="s">
        <v>32</v>
      </c>
      <c r="F36" s="149" t="s">
        <v>32</v>
      </c>
      <c r="G36" s="149" t="s">
        <v>32</v>
      </c>
      <c r="H36" s="149" t="s">
        <v>32</v>
      </c>
      <c r="I36" s="149" t="s">
        <v>32</v>
      </c>
      <c r="J36" s="149" t="s">
        <v>32</v>
      </c>
      <c r="K36" s="149" t="s">
        <v>32</v>
      </c>
      <c r="L36" s="149" t="s">
        <v>32</v>
      </c>
      <c r="M36" s="149" t="s">
        <v>32</v>
      </c>
      <c r="N36" s="149" t="s">
        <v>32</v>
      </c>
      <c r="O36" s="149" t="s">
        <v>32</v>
      </c>
      <c r="P36" s="149" t="s">
        <v>32</v>
      </c>
      <c r="Q36" s="149">
        <v>6</v>
      </c>
      <c r="R36" s="149">
        <v>12</v>
      </c>
      <c r="S36" s="149" t="s">
        <v>32</v>
      </c>
      <c r="T36" s="307" t="s">
        <v>942</v>
      </c>
      <c r="U36" s="308" t="s">
        <v>927</v>
      </c>
      <c r="V36" s="308" t="s">
        <v>927</v>
      </c>
      <c r="W36" s="308" t="s">
        <v>927</v>
      </c>
      <c r="X36" s="309" t="s">
        <v>927</v>
      </c>
    </row>
    <row r="37" spans="2:24">
      <c r="B37" s="15" t="s">
        <v>1178</v>
      </c>
      <c r="C37" s="15"/>
      <c r="D37" s="149"/>
      <c r="E37" s="149"/>
      <c r="F37" s="149"/>
      <c r="G37" s="149"/>
      <c r="H37" s="149"/>
      <c r="I37" s="149"/>
      <c r="J37" s="149"/>
      <c r="K37" s="149"/>
      <c r="L37" s="149"/>
      <c r="M37" s="149"/>
      <c r="N37" s="149"/>
      <c r="O37" s="149"/>
      <c r="P37" s="149"/>
      <c r="Q37" s="149"/>
      <c r="R37" s="149"/>
      <c r="S37" s="149"/>
      <c r="T37" s="149"/>
      <c r="U37" s="149"/>
      <c r="V37" s="149"/>
      <c r="W37" s="149"/>
      <c r="X37" s="149"/>
    </row>
    <row r="38" spans="2:24">
      <c r="B38" s="146" t="s">
        <v>1173</v>
      </c>
      <c r="C38" s="16" t="s">
        <v>29</v>
      </c>
      <c r="D38" s="149" t="s">
        <v>32</v>
      </c>
      <c r="E38" s="149" t="s">
        <v>32</v>
      </c>
      <c r="F38" s="149" t="s">
        <v>32</v>
      </c>
      <c r="G38" s="149">
        <v>6</v>
      </c>
      <c r="H38" s="149">
        <v>12</v>
      </c>
      <c r="I38" s="149">
        <v>12</v>
      </c>
      <c r="J38" s="149" t="s">
        <v>32</v>
      </c>
      <c r="K38" s="149" t="s">
        <v>32</v>
      </c>
      <c r="L38" s="149">
        <v>12</v>
      </c>
      <c r="M38" s="149">
        <v>24</v>
      </c>
      <c r="N38" s="149">
        <v>27</v>
      </c>
      <c r="O38" s="149">
        <v>30</v>
      </c>
      <c r="P38" s="149">
        <v>33</v>
      </c>
      <c r="Q38" s="149">
        <v>36</v>
      </c>
      <c r="R38" s="149">
        <v>45</v>
      </c>
      <c r="S38" s="149">
        <v>54</v>
      </c>
      <c r="T38" s="149">
        <v>51</v>
      </c>
      <c r="U38" s="149">
        <v>54</v>
      </c>
      <c r="V38" s="149">
        <v>39</v>
      </c>
      <c r="W38" s="149">
        <v>45</v>
      </c>
      <c r="X38" s="149">
        <v>60</v>
      </c>
    </row>
    <row r="39" spans="2:24">
      <c r="B39" s="146" t="s">
        <v>1174</v>
      </c>
      <c r="C39" s="16" t="s">
        <v>29</v>
      </c>
      <c r="D39" s="149" t="s">
        <v>32</v>
      </c>
      <c r="E39" s="149" t="s">
        <v>32</v>
      </c>
      <c r="F39" s="149" t="s">
        <v>32</v>
      </c>
      <c r="G39" s="149" t="s">
        <v>32</v>
      </c>
      <c r="H39" s="149" t="s">
        <v>32</v>
      </c>
      <c r="I39" s="149" t="s">
        <v>32</v>
      </c>
      <c r="J39" s="149" t="s">
        <v>32</v>
      </c>
      <c r="K39" s="149" t="s">
        <v>32</v>
      </c>
      <c r="L39" s="149" t="s">
        <v>32</v>
      </c>
      <c r="M39" s="149" t="s">
        <v>32</v>
      </c>
      <c r="N39" s="149" t="s">
        <v>32</v>
      </c>
      <c r="O39" s="149" t="s">
        <v>32</v>
      </c>
      <c r="P39" s="149" t="s">
        <v>32</v>
      </c>
      <c r="Q39" s="149" t="s">
        <v>32</v>
      </c>
      <c r="R39" s="149" t="s">
        <v>32</v>
      </c>
      <c r="S39" s="149" t="s">
        <v>32</v>
      </c>
      <c r="T39" s="149" t="s">
        <v>32</v>
      </c>
      <c r="U39" s="149" t="s">
        <v>32</v>
      </c>
      <c r="V39" s="307" t="s">
        <v>942</v>
      </c>
      <c r="W39" s="308" t="s">
        <v>927</v>
      </c>
      <c r="X39" s="309" t="s">
        <v>927</v>
      </c>
    </row>
    <row r="40" spans="2:24">
      <c r="B40" s="146" t="s">
        <v>1175</v>
      </c>
      <c r="C40" s="16" t="s">
        <v>29</v>
      </c>
      <c r="D40" s="149" t="s">
        <v>32</v>
      </c>
      <c r="E40" s="149" t="s">
        <v>32</v>
      </c>
      <c r="F40" s="149" t="s">
        <v>32</v>
      </c>
      <c r="G40" s="149" t="s">
        <v>32</v>
      </c>
      <c r="H40" s="149" t="s">
        <v>32</v>
      </c>
      <c r="I40" s="149" t="s">
        <v>32</v>
      </c>
      <c r="J40" s="149" t="s">
        <v>32</v>
      </c>
      <c r="K40" s="149" t="s">
        <v>32</v>
      </c>
      <c r="L40" s="149" t="s">
        <v>32</v>
      </c>
      <c r="M40" s="149" t="s">
        <v>32</v>
      </c>
      <c r="N40" s="149" t="s">
        <v>32</v>
      </c>
      <c r="O40" s="149" t="s">
        <v>32</v>
      </c>
      <c r="P40" s="149" t="s">
        <v>32</v>
      </c>
      <c r="Q40" s="149" t="s">
        <v>32</v>
      </c>
      <c r="R40" s="149" t="s">
        <v>32</v>
      </c>
      <c r="S40" s="149">
        <v>6</v>
      </c>
      <c r="T40" s="307" t="s">
        <v>942</v>
      </c>
      <c r="U40" s="308" t="s">
        <v>927</v>
      </c>
      <c r="V40" s="308" t="s">
        <v>927</v>
      </c>
      <c r="W40" s="308" t="s">
        <v>927</v>
      </c>
      <c r="X40" s="309" t="s">
        <v>927</v>
      </c>
    </row>
    <row r="41" spans="2:24">
      <c r="B41" s="15" t="s">
        <v>1179</v>
      </c>
      <c r="C41" s="15"/>
      <c r="D41" s="149"/>
      <c r="E41" s="149"/>
      <c r="F41" s="149"/>
      <c r="G41" s="149"/>
      <c r="H41" s="149"/>
      <c r="I41" s="149"/>
      <c r="J41" s="149"/>
      <c r="K41" s="149"/>
      <c r="L41" s="149"/>
      <c r="M41" s="149"/>
      <c r="N41" s="149"/>
      <c r="O41" s="149"/>
      <c r="P41" s="149"/>
      <c r="Q41" s="149"/>
      <c r="R41" s="149"/>
      <c r="S41" s="149"/>
      <c r="T41" s="149"/>
      <c r="U41" s="149"/>
      <c r="V41" s="149"/>
      <c r="W41" s="149"/>
      <c r="X41" s="149"/>
    </row>
    <row r="42" spans="2:24">
      <c r="B42" s="146" t="s">
        <v>1173</v>
      </c>
      <c r="C42" s="16" t="s">
        <v>29</v>
      </c>
      <c r="D42" s="149" t="s">
        <v>32</v>
      </c>
      <c r="E42" s="149" t="s">
        <v>32</v>
      </c>
      <c r="F42" s="149" t="s">
        <v>32</v>
      </c>
      <c r="G42" s="149" t="s">
        <v>32</v>
      </c>
      <c r="H42" s="149">
        <v>6</v>
      </c>
      <c r="I42" s="149">
        <v>6</v>
      </c>
      <c r="J42" s="149">
        <v>6</v>
      </c>
      <c r="K42" s="149">
        <v>9</v>
      </c>
      <c r="L42" s="149">
        <v>15</v>
      </c>
      <c r="M42" s="149">
        <v>18</v>
      </c>
      <c r="N42" s="149">
        <v>27</v>
      </c>
      <c r="O42" s="149">
        <v>42</v>
      </c>
      <c r="P42" s="149">
        <v>51</v>
      </c>
      <c r="Q42" s="149">
        <v>48</v>
      </c>
      <c r="R42" s="149">
        <v>66</v>
      </c>
      <c r="S42" s="149">
        <v>63</v>
      </c>
      <c r="T42" s="149">
        <v>63</v>
      </c>
      <c r="U42" s="149">
        <v>78</v>
      </c>
      <c r="V42" s="149">
        <v>93</v>
      </c>
      <c r="W42" s="149">
        <v>93</v>
      </c>
      <c r="X42" s="149">
        <v>72</v>
      </c>
    </row>
    <row r="43" spans="2:24">
      <c r="B43" s="146" t="s">
        <v>1174</v>
      </c>
      <c r="C43" s="16" t="s">
        <v>29</v>
      </c>
      <c r="D43" s="149" t="s">
        <v>32</v>
      </c>
      <c r="E43" s="149" t="s">
        <v>32</v>
      </c>
      <c r="F43" s="149" t="s">
        <v>32</v>
      </c>
      <c r="G43" s="149" t="s">
        <v>32</v>
      </c>
      <c r="H43" s="149" t="s">
        <v>32</v>
      </c>
      <c r="I43" s="149" t="s">
        <v>32</v>
      </c>
      <c r="J43" s="149" t="s">
        <v>32</v>
      </c>
      <c r="K43" s="149" t="s">
        <v>32</v>
      </c>
      <c r="L43" s="149" t="s">
        <v>32</v>
      </c>
      <c r="M43" s="149" t="s">
        <v>32</v>
      </c>
      <c r="N43" s="149">
        <v>6</v>
      </c>
      <c r="O43" s="149" t="s">
        <v>32</v>
      </c>
      <c r="P43" s="149" t="s">
        <v>32</v>
      </c>
      <c r="Q43" s="149">
        <v>6</v>
      </c>
      <c r="R43" s="149">
        <v>12</v>
      </c>
      <c r="S43" s="149">
        <v>15</v>
      </c>
      <c r="T43" s="149">
        <v>12</v>
      </c>
      <c r="U43" s="149">
        <v>12</v>
      </c>
      <c r="V43" s="307" t="s">
        <v>942</v>
      </c>
      <c r="W43" s="308" t="s">
        <v>927</v>
      </c>
      <c r="X43" s="309" t="s">
        <v>927</v>
      </c>
    </row>
    <row r="44" spans="2:24">
      <c r="B44" s="146" t="s">
        <v>1175</v>
      </c>
      <c r="C44" s="16" t="s">
        <v>29</v>
      </c>
      <c r="D44" s="149" t="s">
        <v>32</v>
      </c>
      <c r="E44" s="149" t="s">
        <v>32</v>
      </c>
      <c r="F44" s="149" t="s">
        <v>32</v>
      </c>
      <c r="G44" s="149" t="s">
        <v>32</v>
      </c>
      <c r="H44" s="149" t="s">
        <v>32</v>
      </c>
      <c r="I44" s="149" t="s">
        <v>32</v>
      </c>
      <c r="J44" s="149" t="s">
        <v>32</v>
      </c>
      <c r="K44" s="149" t="s">
        <v>32</v>
      </c>
      <c r="L44" s="149" t="s">
        <v>32</v>
      </c>
      <c r="M44" s="149" t="s">
        <v>32</v>
      </c>
      <c r="N44" s="149" t="s">
        <v>32</v>
      </c>
      <c r="O44" s="149">
        <v>6</v>
      </c>
      <c r="P44" s="149">
        <v>6</v>
      </c>
      <c r="Q44" s="149" t="s">
        <v>32</v>
      </c>
      <c r="R44" s="149">
        <v>12</v>
      </c>
      <c r="S44" s="149" t="s">
        <v>32</v>
      </c>
      <c r="T44" s="307" t="s">
        <v>942</v>
      </c>
      <c r="U44" s="308" t="s">
        <v>927</v>
      </c>
      <c r="V44" s="308" t="s">
        <v>927</v>
      </c>
      <c r="W44" s="308" t="s">
        <v>927</v>
      </c>
      <c r="X44" s="309" t="s">
        <v>927</v>
      </c>
    </row>
    <row r="45" spans="2:24">
      <c r="B45" s="15" t="s">
        <v>1180</v>
      </c>
      <c r="C45" s="15"/>
      <c r="D45" s="149"/>
      <c r="E45" s="149"/>
      <c r="F45" s="149"/>
      <c r="G45" s="149"/>
      <c r="H45" s="149"/>
      <c r="I45" s="149"/>
      <c r="J45" s="149"/>
      <c r="K45" s="149"/>
      <c r="L45" s="149"/>
      <c r="M45" s="149"/>
      <c r="N45" s="149"/>
      <c r="O45" s="149"/>
      <c r="P45" s="149"/>
      <c r="Q45" s="149"/>
      <c r="R45" s="149"/>
      <c r="S45" s="149"/>
      <c r="T45" s="149"/>
      <c r="U45" s="149"/>
      <c r="V45" s="149"/>
      <c r="W45" s="149"/>
      <c r="X45" s="149"/>
    </row>
    <row r="46" spans="2:24">
      <c r="B46" s="146" t="s">
        <v>1173</v>
      </c>
      <c r="C46" s="16" t="s">
        <v>29</v>
      </c>
      <c r="D46" s="149" t="s">
        <v>32</v>
      </c>
      <c r="E46" s="149" t="s">
        <v>32</v>
      </c>
      <c r="F46" s="149" t="s">
        <v>32</v>
      </c>
      <c r="G46" s="149" t="s">
        <v>32</v>
      </c>
      <c r="H46" s="149" t="s">
        <v>32</v>
      </c>
      <c r="I46" s="149">
        <v>9</v>
      </c>
      <c r="J46" s="149" t="s">
        <v>32</v>
      </c>
      <c r="K46" s="149">
        <v>9</v>
      </c>
      <c r="L46" s="149">
        <v>9</v>
      </c>
      <c r="M46" s="149">
        <v>15</v>
      </c>
      <c r="N46" s="149">
        <v>18</v>
      </c>
      <c r="O46" s="149">
        <v>15</v>
      </c>
      <c r="P46" s="149">
        <v>24</v>
      </c>
      <c r="Q46" s="149">
        <v>30</v>
      </c>
      <c r="R46" s="149">
        <v>42</v>
      </c>
      <c r="S46" s="149">
        <v>57</v>
      </c>
      <c r="T46" s="149">
        <v>51</v>
      </c>
      <c r="U46" s="149">
        <v>57</v>
      </c>
      <c r="V46" s="149">
        <v>72</v>
      </c>
      <c r="W46" s="149">
        <v>63</v>
      </c>
      <c r="X46" s="149">
        <v>57</v>
      </c>
    </row>
    <row r="47" spans="2:24">
      <c r="B47" s="146" t="s">
        <v>1174</v>
      </c>
      <c r="C47" s="16" t="s">
        <v>29</v>
      </c>
      <c r="D47" s="149" t="s">
        <v>32</v>
      </c>
      <c r="E47" s="149" t="s">
        <v>32</v>
      </c>
      <c r="F47" s="149" t="s">
        <v>32</v>
      </c>
      <c r="G47" s="149" t="s">
        <v>32</v>
      </c>
      <c r="H47" s="149" t="s">
        <v>32</v>
      </c>
      <c r="I47" s="149" t="s">
        <v>32</v>
      </c>
      <c r="J47" s="149" t="s">
        <v>32</v>
      </c>
      <c r="K47" s="149" t="s">
        <v>32</v>
      </c>
      <c r="L47" s="149" t="s">
        <v>32</v>
      </c>
      <c r="M47" s="149" t="s">
        <v>32</v>
      </c>
      <c r="N47" s="149" t="s">
        <v>32</v>
      </c>
      <c r="O47" s="149" t="s">
        <v>32</v>
      </c>
      <c r="P47" s="149" t="s">
        <v>32</v>
      </c>
      <c r="Q47" s="149">
        <v>9</v>
      </c>
      <c r="R47" s="149">
        <v>6</v>
      </c>
      <c r="S47" s="149">
        <v>9</v>
      </c>
      <c r="T47" s="149">
        <v>9</v>
      </c>
      <c r="U47" s="149">
        <v>12</v>
      </c>
      <c r="V47" s="307" t="s">
        <v>942</v>
      </c>
      <c r="W47" s="308" t="s">
        <v>927</v>
      </c>
      <c r="X47" s="309" t="s">
        <v>927</v>
      </c>
    </row>
    <row r="48" spans="2:24">
      <c r="B48" s="146" t="s">
        <v>1175</v>
      </c>
      <c r="C48" s="16" t="s">
        <v>29</v>
      </c>
      <c r="D48" s="149" t="s">
        <v>32</v>
      </c>
      <c r="E48" s="149" t="s">
        <v>32</v>
      </c>
      <c r="F48" s="149" t="s">
        <v>32</v>
      </c>
      <c r="G48" s="149" t="s">
        <v>32</v>
      </c>
      <c r="H48" s="149" t="s">
        <v>32</v>
      </c>
      <c r="I48" s="149" t="s">
        <v>32</v>
      </c>
      <c r="J48" s="149" t="s">
        <v>32</v>
      </c>
      <c r="K48" s="149" t="s">
        <v>32</v>
      </c>
      <c r="L48" s="149" t="s">
        <v>32</v>
      </c>
      <c r="M48" s="149" t="s">
        <v>32</v>
      </c>
      <c r="N48" s="149">
        <v>6</v>
      </c>
      <c r="O48" s="149">
        <v>6</v>
      </c>
      <c r="P48" s="149" t="s">
        <v>32</v>
      </c>
      <c r="Q48" s="149">
        <v>9</v>
      </c>
      <c r="R48" s="149">
        <v>9</v>
      </c>
      <c r="S48" s="149">
        <v>9</v>
      </c>
      <c r="T48" s="307" t="s">
        <v>942</v>
      </c>
      <c r="U48" s="308" t="s">
        <v>927</v>
      </c>
      <c r="V48" s="308" t="s">
        <v>927</v>
      </c>
      <c r="W48" s="308" t="s">
        <v>927</v>
      </c>
      <c r="X48" s="309" t="s">
        <v>927</v>
      </c>
    </row>
    <row r="49" spans="2:24">
      <c r="B49" s="15" t="s">
        <v>1181</v>
      </c>
      <c r="C49" s="15"/>
      <c r="D49" s="149"/>
      <c r="E49" s="149"/>
      <c r="F49" s="149"/>
      <c r="G49" s="149"/>
      <c r="H49" s="149"/>
      <c r="I49" s="149"/>
      <c r="J49" s="149"/>
      <c r="K49" s="149"/>
      <c r="L49" s="149"/>
      <c r="M49" s="149"/>
      <c r="N49" s="149"/>
      <c r="O49" s="149"/>
      <c r="P49" s="149"/>
      <c r="Q49" s="149"/>
      <c r="R49" s="149"/>
      <c r="S49" s="149"/>
      <c r="T49" s="149"/>
      <c r="U49" s="149"/>
      <c r="V49" s="149"/>
      <c r="W49" s="149"/>
      <c r="X49" s="149"/>
    </row>
    <row r="50" spans="2:24">
      <c r="B50" s="146" t="s">
        <v>1173</v>
      </c>
      <c r="C50" s="16" t="s">
        <v>29</v>
      </c>
      <c r="D50" s="149" t="s">
        <v>32</v>
      </c>
      <c r="E50" s="149" t="s">
        <v>32</v>
      </c>
      <c r="F50" s="149" t="s">
        <v>32</v>
      </c>
      <c r="G50" s="149" t="s">
        <v>32</v>
      </c>
      <c r="H50" s="149">
        <v>6</v>
      </c>
      <c r="I50" s="149" t="s">
        <v>32</v>
      </c>
      <c r="J50" s="149">
        <v>6</v>
      </c>
      <c r="K50" s="149" t="s">
        <v>32</v>
      </c>
      <c r="L50" s="149">
        <v>12</v>
      </c>
      <c r="M50" s="149">
        <v>15</v>
      </c>
      <c r="N50" s="149">
        <v>24</v>
      </c>
      <c r="O50" s="149">
        <v>36</v>
      </c>
      <c r="P50" s="149">
        <v>30</v>
      </c>
      <c r="Q50" s="149">
        <v>54</v>
      </c>
      <c r="R50" s="149">
        <v>69</v>
      </c>
      <c r="S50" s="149">
        <v>48</v>
      </c>
      <c r="T50" s="149">
        <v>54</v>
      </c>
      <c r="U50" s="149">
        <v>99</v>
      </c>
      <c r="V50" s="149">
        <v>69</v>
      </c>
      <c r="W50" s="149">
        <v>96</v>
      </c>
      <c r="X50" s="149">
        <v>108</v>
      </c>
    </row>
    <row r="51" spans="2:24">
      <c r="B51" s="146" t="s">
        <v>1174</v>
      </c>
      <c r="C51" s="16" t="s">
        <v>29</v>
      </c>
      <c r="D51" s="149" t="s">
        <v>32</v>
      </c>
      <c r="E51" s="149" t="s">
        <v>32</v>
      </c>
      <c r="F51" s="149" t="s">
        <v>32</v>
      </c>
      <c r="G51" s="149" t="s">
        <v>32</v>
      </c>
      <c r="H51" s="149">
        <v>9</v>
      </c>
      <c r="I51" s="149" t="s">
        <v>32</v>
      </c>
      <c r="J51" s="149" t="s">
        <v>32</v>
      </c>
      <c r="K51" s="149" t="s">
        <v>32</v>
      </c>
      <c r="L51" s="149">
        <v>6</v>
      </c>
      <c r="M51" s="149">
        <v>9</v>
      </c>
      <c r="N51" s="149">
        <v>9</v>
      </c>
      <c r="O51" s="149">
        <v>12</v>
      </c>
      <c r="P51" s="149">
        <v>18</v>
      </c>
      <c r="Q51" s="149">
        <v>24</v>
      </c>
      <c r="R51" s="149">
        <v>24</v>
      </c>
      <c r="S51" s="149">
        <v>27</v>
      </c>
      <c r="T51" s="149">
        <v>24</v>
      </c>
      <c r="U51" s="149">
        <v>33</v>
      </c>
      <c r="V51" s="307" t="s">
        <v>942</v>
      </c>
      <c r="W51" s="308" t="s">
        <v>927</v>
      </c>
      <c r="X51" s="309" t="s">
        <v>927</v>
      </c>
    </row>
    <row r="52" spans="2:24">
      <c r="B52" s="146" t="s">
        <v>1175</v>
      </c>
      <c r="C52" s="16" t="s">
        <v>29</v>
      </c>
      <c r="D52" s="149" t="s">
        <v>32</v>
      </c>
      <c r="E52" s="149" t="s">
        <v>32</v>
      </c>
      <c r="F52" s="149" t="s">
        <v>32</v>
      </c>
      <c r="G52" s="149" t="s">
        <v>32</v>
      </c>
      <c r="H52" s="149" t="s">
        <v>32</v>
      </c>
      <c r="I52" s="149" t="s">
        <v>32</v>
      </c>
      <c r="J52" s="149" t="s">
        <v>32</v>
      </c>
      <c r="K52" s="149" t="s">
        <v>32</v>
      </c>
      <c r="L52" s="149" t="s">
        <v>32</v>
      </c>
      <c r="M52" s="149">
        <v>9</v>
      </c>
      <c r="N52" s="149" t="s">
        <v>32</v>
      </c>
      <c r="O52" s="149">
        <v>15</v>
      </c>
      <c r="P52" s="149">
        <v>12</v>
      </c>
      <c r="Q52" s="149">
        <v>15</v>
      </c>
      <c r="R52" s="149">
        <v>15</v>
      </c>
      <c r="S52" s="149">
        <v>15</v>
      </c>
      <c r="T52" s="307" t="s">
        <v>942</v>
      </c>
      <c r="U52" s="308" t="s">
        <v>927</v>
      </c>
      <c r="V52" s="308" t="s">
        <v>927</v>
      </c>
      <c r="W52" s="308" t="s">
        <v>927</v>
      </c>
      <c r="X52" s="309" t="s">
        <v>927</v>
      </c>
    </row>
    <row r="53" spans="2:24">
      <c r="B53" s="15" t="s">
        <v>1182</v>
      </c>
      <c r="C53" s="15"/>
      <c r="D53" s="149"/>
      <c r="E53" s="149"/>
      <c r="F53" s="149"/>
      <c r="G53" s="149"/>
      <c r="H53" s="149"/>
      <c r="I53" s="149"/>
      <c r="J53" s="149"/>
      <c r="K53" s="149"/>
      <c r="L53" s="149"/>
      <c r="M53" s="149"/>
      <c r="N53" s="149"/>
      <c r="O53" s="149"/>
      <c r="P53" s="149"/>
      <c r="Q53" s="149"/>
      <c r="R53" s="149"/>
      <c r="S53" s="149"/>
      <c r="T53" s="149"/>
      <c r="U53" s="149"/>
      <c r="V53" s="149"/>
      <c r="W53" s="149"/>
      <c r="X53" s="149"/>
    </row>
    <row r="54" spans="2:24">
      <c r="B54" s="146" t="s">
        <v>1173</v>
      </c>
      <c r="C54" s="16" t="s">
        <v>29</v>
      </c>
      <c r="D54" s="149" t="s">
        <v>32</v>
      </c>
      <c r="E54" s="149" t="s">
        <v>32</v>
      </c>
      <c r="F54" s="149" t="s">
        <v>32</v>
      </c>
      <c r="G54" s="149" t="s">
        <v>32</v>
      </c>
      <c r="H54" s="149">
        <v>6</v>
      </c>
      <c r="I54" s="149">
        <v>12</v>
      </c>
      <c r="J54" s="149">
        <v>9</v>
      </c>
      <c r="K54" s="149">
        <v>18</v>
      </c>
      <c r="L54" s="149">
        <v>15</v>
      </c>
      <c r="M54" s="149">
        <v>18</v>
      </c>
      <c r="N54" s="149">
        <v>21</v>
      </c>
      <c r="O54" s="149">
        <v>39</v>
      </c>
      <c r="P54" s="149">
        <v>24</v>
      </c>
      <c r="Q54" s="149">
        <v>48</v>
      </c>
      <c r="R54" s="149">
        <v>42</v>
      </c>
      <c r="S54" s="149">
        <v>63</v>
      </c>
      <c r="T54" s="149">
        <v>66</v>
      </c>
      <c r="U54" s="149">
        <v>81</v>
      </c>
      <c r="V54" s="149">
        <v>93</v>
      </c>
      <c r="W54" s="149">
        <v>87</v>
      </c>
      <c r="X54" s="149">
        <v>102</v>
      </c>
    </row>
    <row r="55" spans="2:24">
      <c r="B55" s="146" t="s">
        <v>1174</v>
      </c>
      <c r="C55" s="16" t="s">
        <v>29</v>
      </c>
      <c r="D55" s="149" t="s">
        <v>32</v>
      </c>
      <c r="E55" s="149" t="s">
        <v>32</v>
      </c>
      <c r="F55" s="149" t="s">
        <v>32</v>
      </c>
      <c r="G55" s="149" t="s">
        <v>32</v>
      </c>
      <c r="H55" s="149" t="s">
        <v>32</v>
      </c>
      <c r="I55" s="149" t="s">
        <v>32</v>
      </c>
      <c r="J55" s="149" t="s">
        <v>32</v>
      </c>
      <c r="K55" s="149">
        <v>9</v>
      </c>
      <c r="L55" s="149">
        <v>6</v>
      </c>
      <c r="M55" s="149">
        <v>12</v>
      </c>
      <c r="N55" s="149">
        <v>27</v>
      </c>
      <c r="O55" s="149">
        <v>33</v>
      </c>
      <c r="P55" s="149">
        <v>27</v>
      </c>
      <c r="Q55" s="149">
        <v>42</v>
      </c>
      <c r="R55" s="149">
        <v>66</v>
      </c>
      <c r="S55" s="149">
        <v>45</v>
      </c>
      <c r="T55" s="149">
        <v>54</v>
      </c>
      <c r="U55" s="149">
        <v>66</v>
      </c>
      <c r="V55" s="307" t="s">
        <v>942</v>
      </c>
      <c r="W55" s="308" t="s">
        <v>927</v>
      </c>
      <c r="X55" s="309" t="s">
        <v>927</v>
      </c>
    </row>
    <row r="56" spans="2:24">
      <c r="B56" s="146" t="s">
        <v>1175</v>
      </c>
      <c r="C56" s="16" t="s">
        <v>29</v>
      </c>
      <c r="D56" s="149" t="s">
        <v>32</v>
      </c>
      <c r="E56" s="149" t="s">
        <v>32</v>
      </c>
      <c r="F56" s="149" t="s">
        <v>32</v>
      </c>
      <c r="G56" s="149" t="s">
        <v>32</v>
      </c>
      <c r="H56" s="149">
        <v>6</v>
      </c>
      <c r="I56" s="149" t="s">
        <v>32</v>
      </c>
      <c r="J56" s="149" t="s">
        <v>32</v>
      </c>
      <c r="K56" s="149" t="s">
        <v>32</v>
      </c>
      <c r="L56" s="149" t="s">
        <v>32</v>
      </c>
      <c r="M56" s="149">
        <v>9</v>
      </c>
      <c r="N56" s="149">
        <v>15</v>
      </c>
      <c r="O56" s="149">
        <v>24</v>
      </c>
      <c r="P56" s="149">
        <v>15</v>
      </c>
      <c r="Q56" s="149">
        <v>36</v>
      </c>
      <c r="R56" s="149">
        <v>39</v>
      </c>
      <c r="S56" s="149">
        <v>27</v>
      </c>
      <c r="T56" s="307" t="s">
        <v>942</v>
      </c>
      <c r="U56" s="308" t="s">
        <v>927</v>
      </c>
      <c r="V56" s="308" t="s">
        <v>927</v>
      </c>
      <c r="W56" s="308" t="s">
        <v>927</v>
      </c>
      <c r="X56" s="309" t="s">
        <v>927</v>
      </c>
    </row>
    <row r="57" spans="2:24">
      <c r="B57" s="15" t="s">
        <v>1183</v>
      </c>
      <c r="C57" s="15"/>
      <c r="D57" s="149"/>
      <c r="E57" s="149"/>
      <c r="F57" s="149"/>
      <c r="G57" s="149"/>
      <c r="H57" s="149"/>
      <c r="I57" s="149"/>
      <c r="J57" s="149"/>
      <c r="K57" s="149"/>
      <c r="L57" s="149"/>
      <c r="M57" s="149"/>
      <c r="N57" s="149"/>
      <c r="O57" s="149"/>
      <c r="P57" s="149"/>
      <c r="Q57" s="149"/>
      <c r="R57" s="149"/>
      <c r="S57" s="149"/>
      <c r="T57" s="149"/>
      <c r="U57" s="149"/>
      <c r="V57" s="149"/>
      <c r="W57" s="149"/>
      <c r="X57" s="149"/>
    </row>
    <row r="58" spans="2:24">
      <c r="B58" s="146" t="s">
        <v>1173</v>
      </c>
      <c r="C58" s="16" t="s">
        <v>29</v>
      </c>
      <c r="D58" s="149" t="s">
        <v>32</v>
      </c>
      <c r="E58" s="149" t="s">
        <v>32</v>
      </c>
      <c r="F58" s="149" t="s">
        <v>32</v>
      </c>
      <c r="G58" s="149" t="s">
        <v>32</v>
      </c>
      <c r="H58" s="149">
        <v>6</v>
      </c>
      <c r="I58" s="149">
        <v>6</v>
      </c>
      <c r="J58" s="149">
        <v>6</v>
      </c>
      <c r="K58" s="149" t="s">
        <v>32</v>
      </c>
      <c r="L58" s="149">
        <v>12</v>
      </c>
      <c r="M58" s="149">
        <v>12</v>
      </c>
      <c r="N58" s="149">
        <v>15</v>
      </c>
      <c r="O58" s="149">
        <v>15</v>
      </c>
      <c r="P58" s="149">
        <v>15</v>
      </c>
      <c r="Q58" s="149">
        <v>30</v>
      </c>
      <c r="R58" s="149">
        <v>36</v>
      </c>
      <c r="S58" s="149">
        <v>21</v>
      </c>
      <c r="T58" s="149">
        <v>24</v>
      </c>
      <c r="U58" s="149">
        <v>33</v>
      </c>
      <c r="V58" s="149">
        <v>39</v>
      </c>
      <c r="W58" s="149">
        <v>66</v>
      </c>
      <c r="X58" s="149">
        <v>75</v>
      </c>
    </row>
    <row r="59" spans="2:24">
      <c r="B59" s="146" t="s">
        <v>1174</v>
      </c>
      <c r="C59" s="16" t="s">
        <v>29</v>
      </c>
      <c r="D59" s="149" t="s">
        <v>32</v>
      </c>
      <c r="E59" s="149" t="s">
        <v>32</v>
      </c>
      <c r="F59" s="149" t="s">
        <v>32</v>
      </c>
      <c r="G59" s="149" t="s">
        <v>32</v>
      </c>
      <c r="H59" s="149">
        <v>9</v>
      </c>
      <c r="I59" s="149">
        <v>9</v>
      </c>
      <c r="J59" s="149">
        <v>12</v>
      </c>
      <c r="K59" s="149">
        <v>9</v>
      </c>
      <c r="L59" s="149">
        <v>18</v>
      </c>
      <c r="M59" s="149">
        <v>27</v>
      </c>
      <c r="N59" s="149">
        <v>30</v>
      </c>
      <c r="O59" s="149">
        <v>48</v>
      </c>
      <c r="P59" s="149">
        <v>57</v>
      </c>
      <c r="Q59" s="149">
        <v>72</v>
      </c>
      <c r="R59" s="149">
        <v>87</v>
      </c>
      <c r="S59" s="149">
        <v>93</v>
      </c>
      <c r="T59" s="149">
        <v>99</v>
      </c>
      <c r="U59" s="149">
        <v>129</v>
      </c>
      <c r="V59" s="307" t="s">
        <v>942</v>
      </c>
      <c r="W59" s="308" t="s">
        <v>927</v>
      </c>
      <c r="X59" s="309" t="s">
        <v>927</v>
      </c>
    </row>
    <row r="60" spans="2:24">
      <c r="B60" s="146" t="s">
        <v>1175</v>
      </c>
      <c r="C60" s="16" t="s">
        <v>29</v>
      </c>
      <c r="D60" s="149" t="s">
        <v>32</v>
      </c>
      <c r="E60" s="149" t="s">
        <v>32</v>
      </c>
      <c r="F60" s="149" t="s">
        <v>32</v>
      </c>
      <c r="G60" s="149" t="s">
        <v>32</v>
      </c>
      <c r="H60" s="149">
        <v>9</v>
      </c>
      <c r="I60" s="149">
        <v>9</v>
      </c>
      <c r="J60" s="149">
        <v>12</v>
      </c>
      <c r="K60" s="149" t="s">
        <v>32</v>
      </c>
      <c r="L60" s="149">
        <v>18</v>
      </c>
      <c r="M60" s="149">
        <v>21</v>
      </c>
      <c r="N60" s="149">
        <v>24</v>
      </c>
      <c r="O60" s="149">
        <v>48</v>
      </c>
      <c r="P60" s="149">
        <v>45</v>
      </c>
      <c r="Q60" s="149">
        <v>72</v>
      </c>
      <c r="R60" s="149">
        <v>78</v>
      </c>
      <c r="S60" s="149">
        <v>87</v>
      </c>
      <c r="T60" s="307" t="s">
        <v>942</v>
      </c>
      <c r="U60" s="308" t="s">
        <v>927</v>
      </c>
      <c r="V60" s="308" t="s">
        <v>927</v>
      </c>
      <c r="W60" s="308" t="s">
        <v>927</v>
      </c>
      <c r="X60" s="309" t="s">
        <v>927</v>
      </c>
    </row>
    <row r="61" spans="2:24">
      <c r="B61" s="15" t="s">
        <v>1184</v>
      </c>
      <c r="C61" s="15"/>
      <c r="D61" s="149"/>
      <c r="E61" s="149"/>
      <c r="F61" s="149"/>
      <c r="G61" s="149"/>
      <c r="H61" s="149"/>
      <c r="I61" s="149"/>
      <c r="J61" s="149"/>
      <c r="K61" s="149"/>
      <c r="L61" s="149"/>
      <c r="M61" s="149"/>
      <c r="N61" s="149"/>
      <c r="O61" s="149"/>
      <c r="P61" s="149"/>
      <c r="Q61" s="149"/>
      <c r="R61" s="149"/>
      <c r="S61" s="223">
        <f>(S64)/210</f>
        <v>0.3</v>
      </c>
      <c r="T61" s="149"/>
      <c r="U61" s="223">
        <f>(U63+U59)/327</f>
        <v>0.59633027522935778</v>
      </c>
      <c r="V61" s="149"/>
      <c r="W61" s="149"/>
      <c r="X61" s="149"/>
    </row>
    <row r="62" spans="2:24">
      <c r="B62" s="146" t="s">
        <v>1173</v>
      </c>
      <c r="C62" s="16" t="s">
        <v>29</v>
      </c>
      <c r="D62" s="149" t="s">
        <v>32</v>
      </c>
      <c r="E62" s="149" t="s">
        <v>32</v>
      </c>
      <c r="F62" s="149" t="s">
        <v>32</v>
      </c>
      <c r="G62" s="149" t="s">
        <v>32</v>
      </c>
      <c r="H62" s="149" t="s">
        <v>32</v>
      </c>
      <c r="I62" s="149" t="s">
        <v>32</v>
      </c>
      <c r="J62" s="149" t="s">
        <v>32</v>
      </c>
      <c r="K62" s="149" t="s">
        <v>32</v>
      </c>
      <c r="L62" s="149" t="s">
        <v>32</v>
      </c>
      <c r="M62" s="149" t="s">
        <v>32</v>
      </c>
      <c r="N62" s="149" t="s">
        <v>32</v>
      </c>
      <c r="O62" s="149">
        <v>6</v>
      </c>
      <c r="P62" s="149" t="s">
        <v>32</v>
      </c>
      <c r="Q62" s="149" t="s">
        <v>32</v>
      </c>
      <c r="R62" s="149">
        <v>9</v>
      </c>
      <c r="S62" s="149">
        <v>9</v>
      </c>
      <c r="T62" s="149" t="s">
        <v>32</v>
      </c>
      <c r="U62" s="149">
        <v>12</v>
      </c>
      <c r="V62" s="149">
        <v>9</v>
      </c>
      <c r="W62" s="149">
        <v>18</v>
      </c>
      <c r="X62" s="149">
        <v>12</v>
      </c>
    </row>
    <row r="63" spans="2:24">
      <c r="B63" s="146" t="s">
        <v>1174</v>
      </c>
      <c r="C63" s="16" t="s">
        <v>29</v>
      </c>
      <c r="D63" s="149" t="s">
        <v>32</v>
      </c>
      <c r="E63" s="149" t="s">
        <v>32</v>
      </c>
      <c r="F63" s="149" t="s">
        <v>32</v>
      </c>
      <c r="G63" s="149" t="s">
        <v>32</v>
      </c>
      <c r="H63" s="149" t="s">
        <v>32</v>
      </c>
      <c r="I63" s="149">
        <v>6</v>
      </c>
      <c r="J63" s="149" t="s">
        <v>32</v>
      </c>
      <c r="K63" s="149" t="s">
        <v>32</v>
      </c>
      <c r="L63" s="149" t="s">
        <v>32</v>
      </c>
      <c r="M63" s="149">
        <v>9</v>
      </c>
      <c r="N63" s="149">
        <v>12</v>
      </c>
      <c r="O63" s="149">
        <v>18</v>
      </c>
      <c r="P63" s="149">
        <v>12</v>
      </c>
      <c r="Q63" s="149">
        <v>33</v>
      </c>
      <c r="R63" s="149">
        <v>30</v>
      </c>
      <c r="S63" s="149">
        <v>27</v>
      </c>
      <c r="T63" s="149">
        <v>27</v>
      </c>
      <c r="U63" s="149">
        <v>66</v>
      </c>
      <c r="V63" s="307" t="s">
        <v>942</v>
      </c>
      <c r="W63" s="308" t="s">
        <v>927</v>
      </c>
      <c r="X63" s="309" t="s">
        <v>927</v>
      </c>
    </row>
    <row r="64" spans="2:24">
      <c r="B64" s="146" t="s">
        <v>1175</v>
      </c>
      <c r="C64" s="16" t="s">
        <v>29</v>
      </c>
      <c r="D64" s="149" t="s">
        <v>32</v>
      </c>
      <c r="E64" s="149" t="s">
        <v>32</v>
      </c>
      <c r="F64" s="149" t="s">
        <v>32</v>
      </c>
      <c r="G64" s="149" t="s">
        <v>32</v>
      </c>
      <c r="H64" s="149">
        <v>6</v>
      </c>
      <c r="I64" s="149">
        <v>9</v>
      </c>
      <c r="J64" s="149" t="s">
        <v>32</v>
      </c>
      <c r="K64" s="149" t="s">
        <v>32</v>
      </c>
      <c r="L64" s="149">
        <v>6</v>
      </c>
      <c r="M64" s="149">
        <v>9</v>
      </c>
      <c r="N64" s="149">
        <v>21</v>
      </c>
      <c r="O64" s="149">
        <v>30</v>
      </c>
      <c r="P64" s="149">
        <v>39</v>
      </c>
      <c r="Q64" s="149">
        <v>48</v>
      </c>
      <c r="R64" s="149">
        <v>63</v>
      </c>
      <c r="S64" s="149">
        <v>63</v>
      </c>
      <c r="T64" s="307" t="s">
        <v>942</v>
      </c>
      <c r="U64" s="308" t="s">
        <v>927</v>
      </c>
      <c r="V64" s="308" t="s">
        <v>927</v>
      </c>
      <c r="W64" s="308" t="s">
        <v>927</v>
      </c>
      <c r="X64" s="309" t="s">
        <v>927</v>
      </c>
    </row>
    <row r="66" spans="2:24">
      <c r="B66" s="15" t="s">
        <v>951</v>
      </c>
      <c r="C66" s="15"/>
      <c r="D66" s="147"/>
      <c r="E66" s="147"/>
      <c r="F66" s="147"/>
      <c r="G66" s="147"/>
      <c r="H66" s="147"/>
      <c r="I66" s="147"/>
      <c r="J66" s="147"/>
      <c r="K66" s="147"/>
      <c r="L66" s="147"/>
      <c r="M66" s="147"/>
      <c r="N66" s="147"/>
      <c r="O66" s="147"/>
      <c r="P66" s="147"/>
      <c r="Q66" s="147"/>
      <c r="R66" s="147"/>
      <c r="S66" s="147"/>
      <c r="T66" s="147"/>
      <c r="U66" s="147"/>
      <c r="V66" s="147"/>
      <c r="W66" s="147"/>
      <c r="X66" s="147"/>
    </row>
    <row r="67" spans="2:24">
      <c r="B67" s="15" t="s">
        <v>952</v>
      </c>
      <c r="C67" s="15"/>
      <c r="D67" s="147"/>
      <c r="E67" s="147"/>
      <c r="F67" s="147"/>
      <c r="G67" s="147"/>
      <c r="H67" s="147"/>
      <c r="I67" s="147"/>
      <c r="J67" s="147"/>
      <c r="K67" s="147"/>
      <c r="L67" s="147"/>
      <c r="M67" s="147"/>
      <c r="N67" s="147"/>
      <c r="O67" s="147"/>
      <c r="P67" s="147"/>
      <c r="Q67" s="147"/>
      <c r="R67" s="147"/>
      <c r="S67" s="147"/>
      <c r="T67" s="147"/>
      <c r="U67" s="147"/>
      <c r="V67" s="147"/>
      <c r="W67" s="147"/>
      <c r="X67" s="147"/>
    </row>
    <row r="68" spans="2:24">
      <c r="B68" s="146" t="s">
        <v>1173</v>
      </c>
      <c r="C68" s="16" t="s">
        <v>29</v>
      </c>
      <c r="D68" s="149">
        <v>12</v>
      </c>
      <c r="E68" s="149">
        <v>12</v>
      </c>
      <c r="F68" s="149">
        <v>9</v>
      </c>
      <c r="G68" s="149">
        <v>18</v>
      </c>
      <c r="H68" s="149">
        <v>33</v>
      </c>
      <c r="I68" s="149">
        <v>42</v>
      </c>
      <c r="J68" s="149">
        <v>39</v>
      </c>
      <c r="K68" s="149">
        <v>42</v>
      </c>
      <c r="L68" s="149">
        <v>69</v>
      </c>
      <c r="M68" s="149">
        <v>108</v>
      </c>
      <c r="N68" s="149">
        <v>120</v>
      </c>
      <c r="O68" s="149">
        <v>153</v>
      </c>
      <c r="P68" s="149">
        <v>147</v>
      </c>
      <c r="Q68" s="149">
        <v>216</v>
      </c>
      <c r="R68" s="149">
        <v>246</v>
      </c>
      <c r="S68" s="149">
        <v>249</v>
      </c>
      <c r="T68" s="149">
        <v>252</v>
      </c>
      <c r="U68" s="149">
        <v>300</v>
      </c>
      <c r="V68" s="149">
        <v>309</v>
      </c>
      <c r="W68" s="149">
        <v>345</v>
      </c>
      <c r="X68" s="149">
        <v>312</v>
      </c>
    </row>
    <row r="69" spans="2:24">
      <c r="B69" s="146" t="s">
        <v>1174</v>
      </c>
      <c r="C69" s="16" t="s">
        <v>29</v>
      </c>
      <c r="D69" s="149" t="s">
        <v>32</v>
      </c>
      <c r="E69" s="149" t="s">
        <v>32</v>
      </c>
      <c r="F69" s="149" t="s">
        <v>32</v>
      </c>
      <c r="G69" s="149">
        <v>6</v>
      </c>
      <c r="H69" s="149">
        <v>15</v>
      </c>
      <c r="I69" s="149">
        <v>15</v>
      </c>
      <c r="J69" s="149">
        <v>15</v>
      </c>
      <c r="K69" s="149">
        <v>12</v>
      </c>
      <c r="L69" s="149">
        <v>21</v>
      </c>
      <c r="M69" s="149">
        <v>36</v>
      </c>
      <c r="N69" s="149">
        <v>51</v>
      </c>
      <c r="O69" s="149">
        <v>57</v>
      </c>
      <c r="P69" s="149">
        <v>60</v>
      </c>
      <c r="Q69" s="149">
        <v>108</v>
      </c>
      <c r="R69" s="149">
        <v>126</v>
      </c>
      <c r="S69" s="149">
        <v>99</v>
      </c>
      <c r="T69" s="149">
        <v>120</v>
      </c>
      <c r="U69" s="149">
        <v>156</v>
      </c>
      <c r="V69" s="307" t="s">
        <v>942</v>
      </c>
      <c r="W69" s="308" t="s">
        <v>927</v>
      </c>
      <c r="X69" s="309" t="s">
        <v>927</v>
      </c>
    </row>
    <row r="70" spans="2:24">
      <c r="B70" s="146" t="s">
        <v>1175</v>
      </c>
      <c r="C70" s="16" t="s">
        <v>29</v>
      </c>
      <c r="D70" s="149" t="s">
        <v>32</v>
      </c>
      <c r="E70" s="149" t="s">
        <v>32</v>
      </c>
      <c r="F70" s="149" t="s">
        <v>32</v>
      </c>
      <c r="G70" s="149">
        <v>9</v>
      </c>
      <c r="H70" s="149">
        <v>15</v>
      </c>
      <c r="I70" s="149">
        <v>18</v>
      </c>
      <c r="J70" s="149">
        <v>12</v>
      </c>
      <c r="K70" s="149">
        <v>12</v>
      </c>
      <c r="L70" s="149">
        <v>21</v>
      </c>
      <c r="M70" s="149">
        <v>30</v>
      </c>
      <c r="N70" s="149">
        <v>42</v>
      </c>
      <c r="O70" s="149">
        <v>63</v>
      </c>
      <c r="P70" s="149">
        <v>60</v>
      </c>
      <c r="Q70" s="149">
        <v>84</v>
      </c>
      <c r="R70" s="149">
        <v>111</v>
      </c>
      <c r="S70" s="149">
        <v>99</v>
      </c>
      <c r="T70" s="307" t="s">
        <v>942</v>
      </c>
      <c r="U70" s="308" t="s">
        <v>927</v>
      </c>
      <c r="V70" s="308" t="s">
        <v>927</v>
      </c>
      <c r="W70" s="308" t="s">
        <v>927</v>
      </c>
      <c r="X70" s="309" t="s">
        <v>927</v>
      </c>
    </row>
    <row r="71" spans="2:24">
      <c r="B71" s="15" t="s">
        <v>953</v>
      </c>
      <c r="C71" s="15"/>
      <c r="D71" s="149"/>
      <c r="E71" s="149"/>
      <c r="F71" s="149"/>
      <c r="G71" s="149"/>
      <c r="H71" s="149"/>
      <c r="I71" s="149"/>
      <c r="J71" s="149"/>
      <c r="K71" s="149"/>
      <c r="L71" s="149"/>
      <c r="M71" s="149"/>
      <c r="N71" s="149"/>
      <c r="O71" s="149"/>
      <c r="P71" s="149"/>
      <c r="Q71" s="149"/>
      <c r="R71" s="149"/>
      <c r="S71" s="149"/>
      <c r="T71" s="149"/>
      <c r="U71" s="149"/>
      <c r="V71" s="149"/>
      <c r="W71" s="149"/>
      <c r="X71" s="149"/>
    </row>
    <row r="72" spans="2:24">
      <c r="B72" s="146" t="s">
        <v>1173</v>
      </c>
      <c r="C72" s="16" t="s">
        <v>29</v>
      </c>
      <c r="D72" s="149" t="s">
        <v>32</v>
      </c>
      <c r="E72" s="149" t="s">
        <v>32</v>
      </c>
      <c r="F72" s="149" t="s">
        <v>32</v>
      </c>
      <c r="G72" s="149" t="s">
        <v>32</v>
      </c>
      <c r="H72" s="149" t="s">
        <v>32</v>
      </c>
      <c r="I72" s="149" t="s">
        <v>32</v>
      </c>
      <c r="J72" s="149" t="s">
        <v>32</v>
      </c>
      <c r="K72" s="149" t="s">
        <v>32</v>
      </c>
      <c r="L72" s="149" t="s">
        <v>32</v>
      </c>
      <c r="M72" s="149" t="s">
        <v>32</v>
      </c>
      <c r="N72" s="149">
        <v>6</v>
      </c>
      <c r="O72" s="149">
        <v>9</v>
      </c>
      <c r="P72" s="149" t="s">
        <v>32</v>
      </c>
      <c r="Q72" s="149">
        <v>6</v>
      </c>
      <c r="R72" s="149">
        <v>6</v>
      </c>
      <c r="S72" s="149">
        <v>12</v>
      </c>
      <c r="T72" s="149">
        <v>15</v>
      </c>
      <c r="U72" s="149">
        <v>12</v>
      </c>
      <c r="V72" s="149">
        <v>24</v>
      </c>
      <c r="W72" s="149">
        <v>24</v>
      </c>
      <c r="X72" s="149">
        <v>12</v>
      </c>
    </row>
    <row r="73" spans="2:24">
      <c r="B73" s="146" t="s">
        <v>1174</v>
      </c>
      <c r="C73" s="16" t="s">
        <v>29</v>
      </c>
      <c r="D73" s="149" t="s">
        <v>32</v>
      </c>
      <c r="E73" s="149" t="s">
        <v>32</v>
      </c>
      <c r="F73" s="149" t="s">
        <v>32</v>
      </c>
      <c r="G73" s="149" t="s">
        <v>32</v>
      </c>
      <c r="H73" s="149" t="s">
        <v>32</v>
      </c>
      <c r="I73" s="149" t="s">
        <v>32</v>
      </c>
      <c r="J73" s="149" t="s">
        <v>32</v>
      </c>
      <c r="K73" s="149" t="s">
        <v>32</v>
      </c>
      <c r="L73" s="149" t="s">
        <v>32</v>
      </c>
      <c r="M73" s="149" t="s">
        <v>32</v>
      </c>
      <c r="N73" s="149" t="s">
        <v>32</v>
      </c>
      <c r="O73" s="149">
        <v>9</v>
      </c>
      <c r="P73" s="149" t="s">
        <v>32</v>
      </c>
      <c r="Q73" s="149">
        <v>6</v>
      </c>
      <c r="R73" s="149" t="s">
        <v>32</v>
      </c>
      <c r="S73" s="149">
        <v>6</v>
      </c>
      <c r="T73" s="149">
        <v>12</v>
      </c>
      <c r="U73" s="149">
        <v>18</v>
      </c>
      <c r="V73" s="307" t="s">
        <v>942</v>
      </c>
      <c r="W73" s="308" t="s">
        <v>927</v>
      </c>
      <c r="X73" s="309" t="s">
        <v>927</v>
      </c>
    </row>
    <row r="74" spans="2:24">
      <c r="B74" s="146" t="s">
        <v>1175</v>
      </c>
      <c r="C74" s="16" t="s">
        <v>29</v>
      </c>
      <c r="D74" s="149" t="s">
        <v>32</v>
      </c>
      <c r="E74" s="149" t="s">
        <v>32</v>
      </c>
      <c r="F74" s="149" t="s">
        <v>32</v>
      </c>
      <c r="G74" s="149" t="s">
        <v>32</v>
      </c>
      <c r="H74" s="149" t="s">
        <v>32</v>
      </c>
      <c r="I74" s="149" t="s">
        <v>32</v>
      </c>
      <c r="J74" s="149" t="s">
        <v>32</v>
      </c>
      <c r="K74" s="149" t="s">
        <v>32</v>
      </c>
      <c r="L74" s="149" t="s">
        <v>32</v>
      </c>
      <c r="M74" s="149" t="s">
        <v>32</v>
      </c>
      <c r="N74" s="149" t="s">
        <v>32</v>
      </c>
      <c r="O74" s="149">
        <v>6</v>
      </c>
      <c r="P74" s="149" t="s">
        <v>32</v>
      </c>
      <c r="Q74" s="149">
        <v>6</v>
      </c>
      <c r="R74" s="149">
        <v>6</v>
      </c>
      <c r="S74" s="149">
        <v>6</v>
      </c>
      <c r="T74" s="307" t="s">
        <v>942</v>
      </c>
      <c r="U74" s="308" t="s">
        <v>927</v>
      </c>
      <c r="V74" s="308" t="s">
        <v>927</v>
      </c>
      <c r="W74" s="308" t="s">
        <v>927</v>
      </c>
      <c r="X74" s="309" t="s">
        <v>927</v>
      </c>
    </row>
    <row r="75" spans="2:24">
      <c r="B75" s="15" t="s">
        <v>954</v>
      </c>
      <c r="C75" s="15"/>
      <c r="D75" s="149"/>
      <c r="E75" s="149"/>
      <c r="F75" s="149"/>
      <c r="G75" s="149"/>
      <c r="H75" s="149"/>
      <c r="I75" s="149"/>
      <c r="J75" s="149"/>
      <c r="K75" s="149"/>
      <c r="L75" s="149"/>
      <c r="M75" s="149"/>
      <c r="N75" s="149"/>
      <c r="O75" s="149"/>
      <c r="P75" s="149"/>
      <c r="Q75" s="149"/>
      <c r="R75" s="149"/>
      <c r="S75" s="149"/>
      <c r="T75" s="149"/>
      <c r="U75" s="149"/>
      <c r="V75" s="149"/>
      <c r="W75" s="149"/>
      <c r="X75" s="149"/>
    </row>
    <row r="76" spans="2:24">
      <c r="B76" s="146" t="s">
        <v>1173</v>
      </c>
      <c r="C76" s="16" t="s">
        <v>29</v>
      </c>
      <c r="D76" s="149" t="s">
        <v>32</v>
      </c>
      <c r="E76" s="149" t="s">
        <v>32</v>
      </c>
      <c r="F76" s="149" t="s">
        <v>32</v>
      </c>
      <c r="G76" s="149" t="s">
        <v>32</v>
      </c>
      <c r="H76" s="149" t="s">
        <v>32</v>
      </c>
      <c r="I76" s="149" t="s">
        <v>32</v>
      </c>
      <c r="J76" s="149" t="s">
        <v>32</v>
      </c>
      <c r="K76" s="149" t="s">
        <v>32</v>
      </c>
      <c r="L76" s="149" t="s">
        <v>32</v>
      </c>
      <c r="M76" s="149" t="s">
        <v>32</v>
      </c>
      <c r="N76" s="149" t="s">
        <v>32</v>
      </c>
      <c r="O76" s="149">
        <v>9</v>
      </c>
      <c r="P76" s="149" t="s">
        <v>32</v>
      </c>
      <c r="Q76" s="149">
        <v>6</v>
      </c>
      <c r="R76" s="149">
        <v>18</v>
      </c>
      <c r="S76" s="149">
        <v>15</v>
      </c>
      <c r="T76" s="149">
        <v>15</v>
      </c>
      <c r="U76" s="149">
        <v>12</v>
      </c>
      <c r="V76" s="149">
        <v>12</v>
      </c>
      <c r="W76" s="149">
        <v>21</v>
      </c>
      <c r="X76" s="149">
        <v>30</v>
      </c>
    </row>
    <row r="77" spans="2:24">
      <c r="B77" s="146" t="s">
        <v>1174</v>
      </c>
      <c r="C77" s="16" t="s">
        <v>29</v>
      </c>
      <c r="D77" s="149" t="s">
        <v>32</v>
      </c>
      <c r="E77" s="149" t="s">
        <v>32</v>
      </c>
      <c r="F77" s="149" t="s">
        <v>32</v>
      </c>
      <c r="G77" s="149" t="s">
        <v>32</v>
      </c>
      <c r="H77" s="149" t="s">
        <v>32</v>
      </c>
      <c r="I77" s="149" t="s">
        <v>32</v>
      </c>
      <c r="J77" s="149" t="s">
        <v>32</v>
      </c>
      <c r="K77" s="149" t="s">
        <v>32</v>
      </c>
      <c r="L77" s="149" t="s">
        <v>32</v>
      </c>
      <c r="M77" s="149">
        <v>6</v>
      </c>
      <c r="N77" s="149" t="s">
        <v>32</v>
      </c>
      <c r="O77" s="149">
        <v>6</v>
      </c>
      <c r="P77" s="149">
        <v>9</v>
      </c>
      <c r="Q77" s="149" t="s">
        <v>32</v>
      </c>
      <c r="R77" s="149">
        <v>15</v>
      </c>
      <c r="S77" s="149">
        <v>12</v>
      </c>
      <c r="T77" s="149">
        <v>18</v>
      </c>
      <c r="U77" s="149">
        <v>18</v>
      </c>
      <c r="V77" s="307" t="s">
        <v>942</v>
      </c>
      <c r="W77" s="308" t="s">
        <v>927</v>
      </c>
      <c r="X77" s="309" t="s">
        <v>927</v>
      </c>
    </row>
    <row r="78" spans="2:24">
      <c r="B78" s="146" t="s">
        <v>1175</v>
      </c>
      <c r="C78" s="16" t="s">
        <v>29</v>
      </c>
      <c r="D78" s="149" t="s">
        <v>32</v>
      </c>
      <c r="E78" s="149" t="s">
        <v>32</v>
      </c>
      <c r="F78" s="149" t="s">
        <v>32</v>
      </c>
      <c r="G78" s="149" t="s">
        <v>32</v>
      </c>
      <c r="H78" s="149" t="s">
        <v>32</v>
      </c>
      <c r="I78" s="149" t="s">
        <v>32</v>
      </c>
      <c r="J78" s="149" t="s">
        <v>32</v>
      </c>
      <c r="K78" s="149" t="s">
        <v>32</v>
      </c>
      <c r="L78" s="149" t="s">
        <v>32</v>
      </c>
      <c r="M78" s="149" t="s">
        <v>32</v>
      </c>
      <c r="N78" s="149" t="s">
        <v>32</v>
      </c>
      <c r="O78" s="149">
        <v>6</v>
      </c>
      <c r="P78" s="149">
        <v>9</v>
      </c>
      <c r="Q78" s="149">
        <v>6</v>
      </c>
      <c r="R78" s="149">
        <v>15</v>
      </c>
      <c r="S78" s="149">
        <v>9</v>
      </c>
      <c r="T78" s="307" t="s">
        <v>942</v>
      </c>
      <c r="U78" s="308" t="s">
        <v>927</v>
      </c>
      <c r="V78" s="308" t="s">
        <v>927</v>
      </c>
      <c r="W78" s="308" t="s">
        <v>927</v>
      </c>
      <c r="X78" s="309" t="s">
        <v>927</v>
      </c>
    </row>
    <row r="79" spans="2:24">
      <c r="B79" s="15" t="s">
        <v>956</v>
      </c>
      <c r="C79" s="15"/>
      <c r="D79" s="149"/>
      <c r="E79" s="149"/>
      <c r="F79" s="149"/>
      <c r="G79" s="149"/>
      <c r="H79" s="149"/>
      <c r="I79" s="149"/>
      <c r="J79" s="149"/>
      <c r="K79" s="149"/>
      <c r="L79" s="149"/>
      <c r="M79" s="149"/>
      <c r="N79" s="149"/>
      <c r="O79" s="149"/>
      <c r="P79" s="149"/>
      <c r="Q79" s="149"/>
      <c r="R79" s="149"/>
      <c r="S79" s="149"/>
      <c r="T79" s="149"/>
      <c r="U79" s="149"/>
      <c r="V79" s="149"/>
      <c r="W79" s="149"/>
      <c r="X79" s="149"/>
    </row>
    <row r="80" spans="2:24">
      <c r="B80" s="146" t="s">
        <v>1173</v>
      </c>
      <c r="C80" s="16" t="s">
        <v>29</v>
      </c>
      <c r="D80" s="149" t="s">
        <v>32</v>
      </c>
      <c r="E80" s="149" t="s">
        <v>32</v>
      </c>
      <c r="F80" s="149" t="s">
        <v>32</v>
      </c>
      <c r="G80" s="149" t="s">
        <v>32</v>
      </c>
      <c r="H80" s="149">
        <v>9</v>
      </c>
      <c r="I80" s="149">
        <v>9</v>
      </c>
      <c r="J80" s="149">
        <v>6</v>
      </c>
      <c r="K80" s="149">
        <v>18</v>
      </c>
      <c r="L80" s="149">
        <v>15</v>
      </c>
      <c r="M80" s="149">
        <v>12</v>
      </c>
      <c r="N80" s="149">
        <v>27</v>
      </c>
      <c r="O80" s="149">
        <v>33</v>
      </c>
      <c r="P80" s="149">
        <v>39</v>
      </c>
      <c r="Q80" s="149">
        <v>42</v>
      </c>
      <c r="R80" s="149">
        <v>51</v>
      </c>
      <c r="S80" s="149">
        <v>66</v>
      </c>
      <c r="T80" s="149">
        <v>57</v>
      </c>
      <c r="U80" s="149">
        <v>75</v>
      </c>
      <c r="V80" s="149">
        <v>66</v>
      </c>
      <c r="W80" s="149">
        <v>69</v>
      </c>
      <c r="X80" s="149">
        <v>75</v>
      </c>
    </row>
    <row r="81" spans="2:24">
      <c r="B81" s="146" t="s">
        <v>1174</v>
      </c>
      <c r="C81" s="16" t="s">
        <v>29</v>
      </c>
      <c r="D81" s="149" t="s">
        <v>32</v>
      </c>
      <c r="E81" s="149" t="s">
        <v>32</v>
      </c>
      <c r="F81" s="149" t="s">
        <v>32</v>
      </c>
      <c r="G81" s="149" t="s">
        <v>32</v>
      </c>
      <c r="H81" s="149">
        <v>9</v>
      </c>
      <c r="I81" s="149" t="s">
        <v>32</v>
      </c>
      <c r="J81" s="149">
        <v>9</v>
      </c>
      <c r="K81" s="149">
        <v>15</v>
      </c>
      <c r="L81" s="149">
        <v>15</v>
      </c>
      <c r="M81" s="149">
        <v>9</v>
      </c>
      <c r="N81" s="149">
        <v>24</v>
      </c>
      <c r="O81" s="149">
        <v>36</v>
      </c>
      <c r="P81" s="149">
        <v>33</v>
      </c>
      <c r="Q81" s="149">
        <v>36</v>
      </c>
      <c r="R81" s="149">
        <v>48</v>
      </c>
      <c r="S81" s="149">
        <v>54</v>
      </c>
      <c r="T81" s="149">
        <v>39</v>
      </c>
      <c r="U81" s="149">
        <v>63</v>
      </c>
      <c r="V81" s="307" t="s">
        <v>942</v>
      </c>
      <c r="W81" s="308" t="s">
        <v>927</v>
      </c>
      <c r="X81" s="309" t="s">
        <v>927</v>
      </c>
    </row>
    <row r="82" spans="2:24">
      <c r="B82" s="146" t="s">
        <v>1175</v>
      </c>
      <c r="C82" s="16" t="s">
        <v>29</v>
      </c>
      <c r="D82" s="149" t="s">
        <v>32</v>
      </c>
      <c r="E82" s="149" t="s">
        <v>32</v>
      </c>
      <c r="F82" s="149" t="s">
        <v>32</v>
      </c>
      <c r="G82" s="149" t="s">
        <v>32</v>
      </c>
      <c r="H82" s="149">
        <v>9</v>
      </c>
      <c r="I82" s="149" t="s">
        <v>32</v>
      </c>
      <c r="J82" s="149">
        <v>6</v>
      </c>
      <c r="K82" s="149">
        <v>9</v>
      </c>
      <c r="L82" s="149">
        <v>9</v>
      </c>
      <c r="M82" s="149">
        <v>9</v>
      </c>
      <c r="N82" s="149">
        <v>15</v>
      </c>
      <c r="O82" s="149">
        <v>33</v>
      </c>
      <c r="P82" s="149">
        <v>27</v>
      </c>
      <c r="Q82" s="149">
        <v>42</v>
      </c>
      <c r="R82" s="149">
        <v>54</v>
      </c>
      <c r="S82" s="149">
        <v>48</v>
      </c>
      <c r="T82" s="307" t="s">
        <v>942</v>
      </c>
      <c r="U82" s="308" t="s">
        <v>927</v>
      </c>
      <c r="V82" s="308" t="s">
        <v>927</v>
      </c>
      <c r="W82" s="308" t="s">
        <v>927</v>
      </c>
      <c r="X82" s="309" t="s">
        <v>927</v>
      </c>
    </row>
    <row r="83" spans="2:24">
      <c r="B83" s="15" t="s">
        <v>957</v>
      </c>
      <c r="C83" s="15"/>
      <c r="D83" s="150"/>
      <c r="E83" s="150"/>
      <c r="F83" s="150"/>
      <c r="G83" s="150"/>
      <c r="H83" s="150"/>
      <c r="I83" s="150"/>
      <c r="J83" s="150"/>
      <c r="K83" s="150"/>
      <c r="L83" s="150"/>
      <c r="M83" s="150"/>
      <c r="N83" s="150"/>
      <c r="O83" s="150"/>
      <c r="P83" s="150"/>
      <c r="Q83" s="150"/>
      <c r="R83" s="150"/>
      <c r="S83" s="150"/>
      <c r="T83" s="150"/>
      <c r="U83" s="150"/>
      <c r="V83" s="150"/>
      <c r="W83" s="150"/>
      <c r="X83" s="150"/>
    </row>
    <row r="84" spans="2:24">
      <c r="B84" s="146" t="s">
        <v>1173</v>
      </c>
      <c r="C84" s="16" t="s">
        <v>29</v>
      </c>
      <c r="D84" s="149" t="s">
        <v>32</v>
      </c>
      <c r="E84" s="149" t="s">
        <v>32</v>
      </c>
      <c r="F84" s="149" t="s">
        <v>32</v>
      </c>
      <c r="G84" s="149" t="s">
        <v>32</v>
      </c>
      <c r="H84" s="149" t="s">
        <v>32</v>
      </c>
      <c r="I84" s="149" t="s">
        <v>32</v>
      </c>
      <c r="J84" s="149" t="s">
        <v>32</v>
      </c>
      <c r="K84" s="149" t="s">
        <v>32</v>
      </c>
      <c r="L84" s="149" t="s">
        <v>32</v>
      </c>
      <c r="M84" s="149" t="s">
        <v>32</v>
      </c>
      <c r="N84" s="149" t="s">
        <v>32</v>
      </c>
      <c r="O84" s="149">
        <v>6</v>
      </c>
      <c r="P84" s="149">
        <v>6</v>
      </c>
      <c r="Q84" s="149">
        <v>9</v>
      </c>
      <c r="R84" s="149">
        <v>15</v>
      </c>
      <c r="S84" s="149">
        <v>6</v>
      </c>
      <c r="T84" s="149">
        <v>9</v>
      </c>
      <c r="U84" s="149">
        <v>9</v>
      </c>
      <c r="V84" s="149">
        <v>15</v>
      </c>
      <c r="W84" s="149">
        <v>33</v>
      </c>
      <c r="X84" s="149">
        <v>27</v>
      </c>
    </row>
    <row r="85" spans="2:24">
      <c r="B85" s="146" t="s">
        <v>1174</v>
      </c>
      <c r="C85" s="16" t="s">
        <v>29</v>
      </c>
      <c r="D85" s="149" t="s">
        <v>32</v>
      </c>
      <c r="E85" s="149" t="s">
        <v>32</v>
      </c>
      <c r="F85" s="149" t="s">
        <v>32</v>
      </c>
      <c r="G85" s="149" t="s">
        <v>32</v>
      </c>
      <c r="H85" s="149" t="s">
        <v>32</v>
      </c>
      <c r="I85" s="149" t="s">
        <v>32</v>
      </c>
      <c r="J85" s="149" t="s">
        <v>32</v>
      </c>
      <c r="K85" s="149" t="s">
        <v>32</v>
      </c>
      <c r="L85" s="149" t="s">
        <v>32</v>
      </c>
      <c r="M85" s="149" t="s">
        <v>32</v>
      </c>
      <c r="N85" s="149" t="s">
        <v>32</v>
      </c>
      <c r="O85" s="149">
        <v>12</v>
      </c>
      <c r="P85" s="149">
        <v>9</v>
      </c>
      <c r="Q85" s="149">
        <v>15</v>
      </c>
      <c r="R85" s="149">
        <v>18</v>
      </c>
      <c r="S85" s="149">
        <v>12</v>
      </c>
      <c r="T85" s="149">
        <v>21</v>
      </c>
      <c r="U85" s="149">
        <v>27</v>
      </c>
      <c r="V85" s="307" t="s">
        <v>942</v>
      </c>
      <c r="W85" s="308" t="s">
        <v>927</v>
      </c>
      <c r="X85" s="309" t="s">
        <v>927</v>
      </c>
    </row>
    <row r="86" spans="2:24">
      <c r="B86" s="146" t="s">
        <v>1175</v>
      </c>
      <c r="C86" s="16" t="s">
        <v>29</v>
      </c>
      <c r="D86" s="149" t="s">
        <v>32</v>
      </c>
      <c r="E86" s="149" t="s">
        <v>32</v>
      </c>
      <c r="F86" s="149" t="s">
        <v>32</v>
      </c>
      <c r="G86" s="149" t="s">
        <v>32</v>
      </c>
      <c r="H86" s="149" t="s">
        <v>32</v>
      </c>
      <c r="I86" s="149" t="s">
        <v>32</v>
      </c>
      <c r="J86" s="149" t="s">
        <v>32</v>
      </c>
      <c r="K86" s="149" t="s">
        <v>32</v>
      </c>
      <c r="L86" s="149" t="s">
        <v>32</v>
      </c>
      <c r="M86" s="149" t="s">
        <v>32</v>
      </c>
      <c r="N86" s="149" t="s">
        <v>32</v>
      </c>
      <c r="O86" s="149">
        <v>12</v>
      </c>
      <c r="P86" s="149">
        <v>12</v>
      </c>
      <c r="Q86" s="149">
        <v>18</v>
      </c>
      <c r="R86" s="149">
        <v>18</v>
      </c>
      <c r="S86" s="149">
        <v>15</v>
      </c>
      <c r="T86" s="307" t="s">
        <v>942</v>
      </c>
      <c r="U86" s="308" t="s">
        <v>927</v>
      </c>
      <c r="V86" s="308" t="s">
        <v>927</v>
      </c>
      <c r="W86" s="308" t="s">
        <v>927</v>
      </c>
      <c r="X86" s="309" t="s">
        <v>927</v>
      </c>
    </row>
    <row r="87" spans="2:24">
      <c r="B87" s="15" t="s">
        <v>955</v>
      </c>
      <c r="C87" s="15"/>
      <c r="D87" s="149"/>
      <c r="E87" s="149"/>
      <c r="F87" s="149"/>
      <c r="G87" s="149"/>
      <c r="H87" s="149"/>
      <c r="I87" s="149"/>
      <c r="J87" s="149"/>
      <c r="K87" s="149"/>
      <c r="L87" s="149"/>
      <c r="M87" s="149"/>
      <c r="N87" s="149"/>
      <c r="O87" s="149"/>
      <c r="P87" s="149"/>
      <c r="Q87" s="149"/>
      <c r="R87" s="149"/>
      <c r="S87" s="149"/>
      <c r="T87" s="149"/>
      <c r="U87" s="149"/>
      <c r="V87" s="149"/>
      <c r="W87" s="149"/>
      <c r="X87" s="149"/>
    </row>
    <row r="88" spans="2:24">
      <c r="B88" s="146" t="s">
        <v>1173</v>
      </c>
      <c r="C88" s="16" t="s">
        <v>29</v>
      </c>
      <c r="D88" s="149" t="s">
        <v>32</v>
      </c>
      <c r="E88" s="149" t="s">
        <v>32</v>
      </c>
      <c r="F88" s="149" t="s">
        <v>32</v>
      </c>
      <c r="G88" s="149" t="s">
        <v>32</v>
      </c>
      <c r="H88" s="149" t="s">
        <v>32</v>
      </c>
      <c r="I88" s="149">
        <v>6</v>
      </c>
      <c r="J88" s="149">
        <v>6</v>
      </c>
      <c r="K88" s="149">
        <v>6</v>
      </c>
      <c r="L88" s="149">
        <v>9</v>
      </c>
      <c r="M88" s="149" t="s">
        <v>32</v>
      </c>
      <c r="N88" s="149">
        <v>15</v>
      </c>
      <c r="O88" s="149">
        <v>27</v>
      </c>
      <c r="P88" s="149">
        <v>27</v>
      </c>
      <c r="Q88" s="149">
        <v>51</v>
      </c>
      <c r="R88" s="149">
        <v>48</v>
      </c>
      <c r="S88" s="149">
        <v>54</v>
      </c>
      <c r="T88" s="149">
        <v>45</v>
      </c>
      <c r="U88" s="149">
        <v>87</v>
      </c>
      <c r="V88" s="149">
        <v>69</v>
      </c>
      <c r="W88" s="149">
        <v>78</v>
      </c>
      <c r="X88" s="149">
        <v>90</v>
      </c>
    </row>
    <row r="89" spans="2:24">
      <c r="B89" s="146" t="s">
        <v>1174</v>
      </c>
      <c r="C89" s="16" t="s">
        <v>29</v>
      </c>
      <c r="D89" s="149" t="s">
        <v>32</v>
      </c>
      <c r="E89" s="149" t="s">
        <v>32</v>
      </c>
      <c r="F89" s="149" t="s">
        <v>32</v>
      </c>
      <c r="G89" s="149" t="s">
        <v>32</v>
      </c>
      <c r="H89" s="149" t="s">
        <v>32</v>
      </c>
      <c r="I89" s="149" t="s">
        <v>32</v>
      </c>
      <c r="J89" s="149" t="s">
        <v>32</v>
      </c>
      <c r="K89" s="149" t="s">
        <v>32</v>
      </c>
      <c r="L89" s="149" t="s">
        <v>32</v>
      </c>
      <c r="M89" s="149" t="s">
        <v>32</v>
      </c>
      <c r="N89" s="149">
        <v>12</v>
      </c>
      <c r="O89" s="149">
        <v>15</v>
      </c>
      <c r="P89" s="149">
        <v>18</v>
      </c>
      <c r="Q89" s="149">
        <v>30</v>
      </c>
      <c r="R89" s="149">
        <v>33</v>
      </c>
      <c r="S89" s="149">
        <v>39</v>
      </c>
      <c r="T89" s="149">
        <v>27</v>
      </c>
      <c r="U89" s="149">
        <v>42</v>
      </c>
      <c r="V89" s="307" t="s">
        <v>942</v>
      </c>
      <c r="W89" s="308" t="s">
        <v>927</v>
      </c>
      <c r="X89" s="309" t="s">
        <v>927</v>
      </c>
    </row>
    <row r="90" spans="2:24">
      <c r="B90" s="146" t="s">
        <v>1175</v>
      </c>
      <c r="C90" s="16" t="s">
        <v>29</v>
      </c>
      <c r="D90" s="149" t="s">
        <v>32</v>
      </c>
      <c r="E90" s="149" t="s">
        <v>32</v>
      </c>
      <c r="F90" s="149" t="s">
        <v>32</v>
      </c>
      <c r="G90" s="149" t="s">
        <v>32</v>
      </c>
      <c r="H90" s="149" t="s">
        <v>32</v>
      </c>
      <c r="I90" s="149" t="s">
        <v>32</v>
      </c>
      <c r="J90" s="149" t="s">
        <v>32</v>
      </c>
      <c r="K90" s="149" t="s">
        <v>32</v>
      </c>
      <c r="L90" s="149" t="s">
        <v>32</v>
      </c>
      <c r="M90" s="149">
        <v>9</v>
      </c>
      <c r="N90" s="149">
        <v>12</v>
      </c>
      <c r="O90" s="149">
        <v>18</v>
      </c>
      <c r="P90" s="149">
        <v>18</v>
      </c>
      <c r="Q90" s="149">
        <v>30</v>
      </c>
      <c r="R90" s="149">
        <v>27</v>
      </c>
      <c r="S90" s="149">
        <v>30</v>
      </c>
      <c r="T90" s="307" t="s">
        <v>942</v>
      </c>
      <c r="U90" s="308" t="s">
        <v>927</v>
      </c>
      <c r="V90" s="308" t="s">
        <v>927</v>
      </c>
      <c r="W90" s="308" t="s">
        <v>927</v>
      </c>
      <c r="X90" s="309" t="s">
        <v>927</v>
      </c>
    </row>
    <row r="92" spans="2:24">
      <c r="B92" s="15" t="s">
        <v>958</v>
      </c>
      <c r="C92" s="15"/>
      <c r="D92" s="147"/>
      <c r="E92" s="147"/>
      <c r="F92" s="147"/>
      <c r="G92" s="147"/>
      <c r="H92" s="147"/>
      <c r="I92" s="147"/>
      <c r="J92" s="147"/>
      <c r="K92" s="147"/>
      <c r="L92" s="147"/>
      <c r="M92" s="147"/>
      <c r="N92" s="147"/>
      <c r="O92" s="147"/>
      <c r="P92" s="147"/>
      <c r="Q92" s="147"/>
      <c r="R92" s="147"/>
      <c r="S92" s="147"/>
      <c r="T92" s="147"/>
      <c r="U92" s="147"/>
      <c r="V92" s="147"/>
      <c r="W92" s="147"/>
      <c r="X92" s="147"/>
    </row>
    <row r="93" spans="2:24">
      <c r="B93" s="15" t="s">
        <v>959</v>
      </c>
      <c r="C93" s="15"/>
      <c r="D93" s="147"/>
      <c r="E93" s="147"/>
      <c r="F93" s="147"/>
      <c r="G93" s="147"/>
      <c r="H93" s="147"/>
      <c r="I93" s="147"/>
      <c r="J93" s="147"/>
      <c r="K93" s="147"/>
      <c r="L93" s="147"/>
      <c r="M93" s="147"/>
      <c r="N93" s="147"/>
      <c r="O93" s="147"/>
      <c r="P93" s="147"/>
      <c r="Q93" s="147"/>
      <c r="R93" s="147"/>
      <c r="S93" s="147"/>
      <c r="T93" s="147"/>
      <c r="U93" s="147"/>
      <c r="V93" s="147"/>
      <c r="W93" s="147"/>
      <c r="X93" s="147"/>
    </row>
    <row r="94" spans="2:24">
      <c r="B94" s="146" t="s">
        <v>1173</v>
      </c>
      <c r="C94" s="16" t="s">
        <v>29</v>
      </c>
      <c r="D94" s="149" t="s">
        <v>32</v>
      </c>
      <c r="E94" s="149" t="s">
        <v>32</v>
      </c>
      <c r="F94" s="149" t="s">
        <v>32</v>
      </c>
      <c r="G94" s="149" t="s">
        <v>32</v>
      </c>
      <c r="H94" s="149">
        <v>6</v>
      </c>
      <c r="I94" s="149">
        <v>9</v>
      </c>
      <c r="J94" s="149">
        <v>12</v>
      </c>
      <c r="K94" s="149">
        <v>15</v>
      </c>
      <c r="L94" s="149">
        <v>18</v>
      </c>
      <c r="M94" s="149">
        <v>15</v>
      </c>
      <c r="N94" s="149">
        <v>24</v>
      </c>
      <c r="O94" s="149">
        <v>51</v>
      </c>
      <c r="P94" s="149">
        <v>42</v>
      </c>
      <c r="Q94" s="149">
        <v>63</v>
      </c>
      <c r="R94" s="149">
        <v>99</v>
      </c>
      <c r="S94" s="149">
        <v>108</v>
      </c>
      <c r="T94" s="149">
        <v>99</v>
      </c>
      <c r="U94" s="149">
        <v>129</v>
      </c>
      <c r="V94" s="149">
        <v>138</v>
      </c>
      <c r="W94" s="149">
        <v>171</v>
      </c>
      <c r="X94" s="149">
        <v>177</v>
      </c>
    </row>
    <row r="95" spans="2:24">
      <c r="B95" s="146" t="s">
        <v>1174</v>
      </c>
      <c r="C95" s="16" t="s">
        <v>29</v>
      </c>
      <c r="D95" s="149" t="s">
        <v>32</v>
      </c>
      <c r="E95" s="149" t="s">
        <v>32</v>
      </c>
      <c r="F95" s="149" t="s">
        <v>32</v>
      </c>
      <c r="G95" s="149" t="s">
        <v>32</v>
      </c>
      <c r="H95" s="149">
        <v>6</v>
      </c>
      <c r="I95" s="149" t="s">
        <v>32</v>
      </c>
      <c r="J95" s="149" t="s">
        <v>32</v>
      </c>
      <c r="K95" s="149">
        <v>12</v>
      </c>
      <c r="L95" s="149">
        <v>12</v>
      </c>
      <c r="M95" s="149">
        <v>21</v>
      </c>
      <c r="N95" s="149">
        <v>18</v>
      </c>
      <c r="O95" s="149">
        <v>42</v>
      </c>
      <c r="P95" s="149">
        <v>39</v>
      </c>
      <c r="Q95" s="149">
        <v>54</v>
      </c>
      <c r="R95" s="149">
        <v>66</v>
      </c>
      <c r="S95" s="149">
        <v>81</v>
      </c>
      <c r="T95" s="149">
        <v>63</v>
      </c>
      <c r="U95" s="149">
        <v>96</v>
      </c>
      <c r="V95" s="307" t="s">
        <v>942</v>
      </c>
      <c r="W95" s="308" t="s">
        <v>927</v>
      </c>
      <c r="X95" s="309" t="s">
        <v>927</v>
      </c>
    </row>
    <row r="96" spans="2:24">
      <c r="B96" s="146" t="s">
        <v>1175</v>
      </c>
      <c r="C96" s="16" t="s">
        <v>29</v>
      </c>
      <c r="D96" s="149" t="s">
        <v>32</v>
      </c>
      <c r="E96" s="149" t="s">
        <v>32</v>
      </c>
      <c r="F96" s="149" t="s">
        <v>32</v>
      </c>
      <c r="G96" s="149" t="s">
        <v>32</v>
      </c>
      <c r="H96" s="149">
        <v>9</v>
      </c>
      <c r="I96" s="149" t="s">
        <v>32</v>
      </c>
      <c r="J96" s="149">
        <v>6</v>
      </c>
      <c r="K96" s="149">
        <v>9</v>
      </c>
      <c r="L96" s="149">
        <v>9</v>
      </c>
      <c r="M96" s="149">
        <v>24</v>
      </c>
      <c r="N96" s="149">
        <v>15</v>
      </c>
      <c r="O96" s="149">
        <v>45</v>
      </c>
      <c r="P96" s="149">
        <v>36</v>
      </c>
      <c r="Q96" s="149">
        <v>57</v>
      </c>
      <c r="R96" s="149">
        <v>75</v>
      </c>
      <c r="S96" s="149">
        <v>72</v>
      </c>
      <c r="T96" s="307" t="s">
        <v>942</v>
      </c>
      <c r="U96" s="308" t="s">
        <v>927</v>
      </c>
      <c r="V96" s="308" t="s">
        <v>927</v>
      </c>
      <c r="W96" s="308" t="s">
        <v>927</v>
      </c>
      <c r="X96" s="309" t="s">
        <v>927</v>
      </c>
    </row>
    <row r="97" spans="2:24">
      <c r="B97" s="15" t="s">
        <v>961</v>
      </c>
      <c r="C97" s="15"/>
      <c r="D97" s="149"/>
      <c r="E97" s="149"/>
      <c r="F97" s="149"/>
      <c r="G97" s="149"/>
      <c r="H97" s="149"/>
      <c r="I97" s="149"/>
      <c r="J97" s="149"/>
      <c r="K97" s="149"/>
      <c r="L97" s="149"/>
      <c r="M97" s="149"/>
      <c r="N97" s="149"/>
      <c r="O97" s="149"/>
      <c r="P97" s="149"/>
      <c r="Q97" s="149"/>
      <c r="R97" s="149"/>
      <c r="S97" s="149"/>
      <c r="T97" s="149"/>
      <c r="U97" s="149"/>
      <c r="V97" s="149"/>
      <c r="W97" s="149"/>
      <c r="X97" s="149"/>
    </row>
    <row r="98" spans="2:24">
      <c r="B98" s="146" t="s">
        <v>1173</v>
      </c>
      <c r="C98" s="16" t="s">
        <v>29</v>
      </c>
      <c r="D98" s="149" t="s">
        <v>32</v>
      </c>
      <c r="E98" s="149" t="s">
        <v>32</v>
      </c>
      <c r="F98" s="149" t="s">
        <v>32</v>
      </c>
      <c r="G98" s="149" t="s">
        <v>32</v>
      </c>
      <c r="H98" s="149" t="s">
        <v>32</v>
      </c>
      <c r="I98" s="149" t="s">
        <v>32</v>
      </c>
      <c r="J98" s="149" t="s">
        <v>32</v>
      </c>
      <c r="K98" s="149" t="s">
        <v>32</v>
      </c>
      <c r="L98" s="149" t="s">
        <v>32</v>
      </c>
      <c r="M98" s="149" t="s">
        <v>32</v>
      </c>
      <c r="N98" s="149" t="s">
        <v>32</v>
      </c>
      <c r="O98" s="149" t="s">
        <v>32</v>
      </c>
      <c r="P98" s="149" t="s">
        <v>32</v>
      </c>
      <c r="Q98" s="149" t="s">
        <v>32</v>
      </c>
      <c r="R98" s="149" t="s">
        <v>32</v>
      </c>
      <c r="S98" s="149" t="s">
        <v>32</v>
      </c>
      <c r="T98" s="149" t="s">
        <v>32</v>
      </c>
      <c r="U98" s="149" t="s">
        <v>32</v>
      </c>
      <c r="V98" s="149" t="s">
        <v>32</v>
      </c>
      <c r="W98" s="149" t="s">
        <v>32</v>
      </c>
      <c r="X98" s="149" t="s">
        <v>32</v>
      </c>
    </row>
    <row r="99" spans="2:24">
      <c r="B99" s="146" t="s">
        <v>1174</v>
      </c>
      <c r="C99" s="16" t="s">
        <v>29</v>
      </c>
      <c r="D99" s="149" t="s">
        <v>32</v>
      </c>
      <c r="E99" s="149" t="s">
        <v>32</v>
      </c>
      <c r="F99" s="149" t="s">
        <v>32</v>
      </c>
      <c r="G99" s="149" t="s">
        <v>32</v>
      </c>
      <c r="H99" s="149" t="s">
        <v>32</v>
      </c>
      <c r="I99" s="149" t="s">
        <v>32</v>
      </c>
      <c r="J99" s="149" t="s">
        <v>32</v>
      </c>
      <c r="K99" s="149" t="s">
        <v>32</v>
      </c>
      <c r="L99" s="149" t="s">
        <v>32</v>
      </c>
      <c r="M99" s="149" t="s">
        <v>32</v>
      </c>
      <c r="N99" s="149" t="s">
        <v>32</v>
      </c>
      <c r="O99" s="149" t="s">
        <v>32</v>
      </c>
      <c r="P99" s="149" t="s">
        <v>32</v>
      </c>
      <c r="Q99" s="149" t="s">
        <v>32</v>
      </c>
      <c r="R99" s="149" t="s">
        <v>32</v>
      </c>
      <c r="S99" s="149" t="s">
        <v>32</v>
      </c>
      <c r="T99" s="149" t="s">
        <v>32</v>
      </c>
      <c r="U99" s="149" t="s">
        <v>32</v>
      </c>
      <c r="V99" s="307" t="s">
        <v>942</v>
      </c>
      <c r="W99" s="308" t="s">
        <v>927</v>
      </c>
      <c r="X99" s="309" t="s">
        <v>927</v>
      </c>
    </row>
    <row r="100" spans="2:24">
      <c r="B100" s="146" t="s">
        <v>1175</v>
      </c>
      <c r="C100" s="16" t="s">
        <v>29</v>
      </c>
      <c r="D100" s="149" t="s">
        <v>32</v>
      </c>
      <c r="E100" s="149" t="s">
        <v>32</v>
      </c>
      <c r="F100" s="149" t="s">
        <v>32</v>
      </c>
      <c r="G100" s="149" t="s">
        <v>32</v>
      </c>
      <c r="H100" s="149" t="s">
        <v>32</v>
      </c>
      <c r="I100" s="149" t="s">
        <v>32</v>
      </c>
      <c r="J100" s="149" t="s">
        <v>32</v>
      </c>
      <c r="K100" s="149" t="s">
        <v>32</v>
      </c>
      <c r="L100" s="149" t="s">
        <v>32</v>
      </c>
      <c r="M100" s="149" t="s">
        <v>32</v>
      </c>
      <c r="N100" s="149" t="s">
        <v>32</v>
      </c>
      <c r="O100" s="149" t="s">
        <v>32</v>
      </c>
      <c r="P100" s="149" t="s">
        <v>32</v>
      </c>
      <c r="Q100" s="149" t="s">
        <v>32</v>
      </c>
      <c r="R100" s="149" t="s">
        <v>32</v>
      </c>
      <c r="S100" s="149" t="s">
        <v>32</v>
      </c>
      <c r="T100" s="307" t="s">
        <v>942</v>
      </c>
      <c r="U100" s="308" t="s">
        <v>927</v>
      </c>
      <c r="V100" s="308" t="s">
        <v>927</v>
      </c>
      <c r="W100" s="308" t="s">
        <v>927</v>
      </c>
      <c r="X100" s="309" t="s">
        <v>927</v>
      </c>
    </row>
    <row r="101" spans="2:24">
      <c r="B101" s="15" t="s">
        <v>962</v>
      </c>
      <c r="C101" s="15"/>
      <c r="D101" s="147"/>
      <c r="E101" s="147"/>
      <c r="F101" s="147"/>
      <c r="G101" s="147"/>
      <c r="H101" s="147"/>
      <c r="I101" s="147"/>
      <c r="J101" s="147"/>
      <c r="K101" s="147"/>
      <c r="L101" s="147"/>
      <c r="M101" s="147"/>
      <c r="N101" s="147"/>
      <c r="O101" s="147"/>
      <c r="P101" s="147"/>
      <c r="Q101" s="147"/>
      <c r="R101" s="147"/>
      <c r="S101" s="147"/>
      <c r="T101" s="147"/>
      <c r="U101" s="147"/>
      <c r="V101" s="147"/>
      <c r="W101" s="147"/>
      <c r="X101" s="147"/>
    </row>
    <row r="102" spans="2:24">
      <c r="B102" s="146" t="s">
        <v>1173</v>
      </c>
      <c r="C102" s="16" t="s">
        <v>29</v>
      </c>
      <c r="D102" s="149">
        <v>9</v>
      </c>
      <c r="E102" s="149">
        <v>15</v>
      </c>
      <c r="F102" s="149">
        <v>9</v>
      </c>
      <c r="G102" s="149">
        <v>21</v>
      </c>
      <c r="H102" s="149">
        <v>42</v>
      </c>
      <c r="I102" s="149">
        <v>48</v>
      </c>
      <c r="J102" s="149">
        <v>42</v>
      </c>
      <c r="K102" s="149">
        <v>51</v>
      </c>
      <c r="L102" s="149">
        <v>84</v>
      </c>
      <c r="M102" s="149">
        <v>117</v>
      </c>
      <c r="N102" s="149">
        <v>144</v>
      </c>
      <c r="O102" s="149">
        <v>180</v>
      </c>
      <c r="P102" s="149">
        <v>183</v>
      </c>
      <c r="Q102" s="149">
        <v>249</v>
      </c>
      <c r="R102" s="149">
        <v>282</v>
      </c>
      <c r="S102" s="149">
        <v>279</v>
      </c>
      <c r="T102" s="149">
        <v>276</v>
      </c>
      <c r="U102" s="149">
        <v>345</v>
      </c>
      <c r="V102" s="149">
        <v>342</v>
      </c>
      <c r="W102" s="149">
        <v>375</v>
      </c>
      <c r="X102" s="149">
        <v>351</v>
      </c>
    </row>
    <row r="103" spans="2:24">
      <c r="B103" s="146" t="s">
        <v>1174</v>
      </c>
      <c r="C103" s="16" t="s">
        <v>29</v>
      </c>
      <c r="D103" s="149">
        <v>6</v>
      </c>
      <c r="E103" s="149" t="s">
        <v>32</v>
      </c>
      <c r="F103" s="149">
        <v>9</v>
      </c>
      <c r="G103" s="149">
        <v>15</v>
      </c>
      <c r="H103" s="149">
        <v>24</v>
      </c>
      <c r="I103" s="149">
        <v>21</v>
      </c>
      <c r="J103" s="149">
        <v>21</v>
      </c>
      <c r="K103" s="149">
        <v>18</v>
      </c>
      <c r="L103" s="149">
        <v>33</v>
      </c>
      <c r="M103" s="149">
        <v>42</v>
      </c>
      <c r="N103" s="149">
        <v>69</v>
      </c>
      <c r="O103" s="149">
        <v>87</v>
      </c>
      <c r="P103" s="149">
        <v>87</v>
      </c>
      <c r="Q103" s="149">
        <v>135</v>
      </c>
      <c r="R103" s="149">
        <v>162</v>
      </c>
      <c r="S103" s="149">
        <v>138</v>
      </c>
      <c r="T103" s="149">
        <v>153</v>
      </c>
      <c r="U103" s="149">
        <v>216</v>
      </c>
      <c r="V103" s="307" t="s">
        <v>942</v>
      </c>
      <c r="W103" s="308" t="s">
        <v>927</v>
      </c>
      <c r="X103" s="309" t="s">
        <v>927</v>
      </c>
    </row>
    <row r="104" spans="2:24">
      <c r="B104" s="146" t="s">
        <v>1175</v>
      </c>
      <c r="C104" s="16" t="s">
        <v>29</v>
      </c>
      <c r="D104" s="149">
        <v>6</v>
      </c>
      <c r="E104" s="149">
        <v>6</v>
      </c>
      <c r="F104" s="149">
        <v>6</v>
      </c>
      <c r="G104" s="149">
        <v>12</v>
      </c>
      <c r="H104" s="149">
        <v>21</v>
      </c>
      <c r="I104" s="149">
        <v>21</v>
      </c>
      <c r="J104" s="149">
        <v>18</v>
      </c>
      <c r="K104" s="149">
        <v>15</v>
      </c>
      <c r="L104" s="149">
        <v>27</v>
      </c>
      <c r="M104" s="149">
        <v>36</v>
      </c>
      <c r="N104" s="149">
        <v>54</v>
      </c>
      <c r="O104" s="149">
        <v>84</v>
      </c>
      <c r="P104" s="149">
        <v>87</v>
      </c>
      <c r="Q104" s="149">
        <v>126</v>
      </c>
      <c r="R104" s="149">
        <v>144</v>
      </c>
      <c r="S104" s="149">
        <v>126</v>
      </c>
      <c r="T104" s="307" t="s">
        <v>942</v>
      </c>
      <c r="U104" s="308" t="s">
        <v>927</v>
      </c>
      <c r="V104" s="308" t="s">
        <v>927</v>
      </c>
      <c r="W104" s="308" t="s">
        <v>927</v>
      </c>
      <c r="X104" s="309" t="s">
        <v>927</v>
      </c>
    </row>
    <row r="105" spans="2:24">
      <c r="B105" s="15" t="s">
        <v>960</v>
      </c>
      <c r="C105" s="15"/>
      <c r="D105" s="149"/>
      <c r="E105" s="149"/>
      <c r="F105" s="149"/>
      <c r="G105" s="149"/>
      <c r="H105" s="149"/>
      <c r="I105" s="149"/>
      <c r="J105" s="149"/>
      <c r="K105" s="149"/>
      <c r="L105" s="149"/>
      <c r="M105" s="149"/>
      <c r="N105" s="149"/>
      <c r="O105" s="149"/>
      <c r="P105" s="149"/>
      <c r="Q105" s="149"/>
      <c r="R105" s="149"/>
      <c r="S105" s="149"/>
      <c r="T105" s="149"/>
      <c r="U105" s="149"/>
      <c r="V105" s="149"/>
      <c r="W105" s="149"/>
      <c r="X105" s="149"/>
    </row>
    <row r="106" spans="2:24">
      <c r="B106" s="146" t="s">
        <v>1173</v>
      </c>
      <c r="C106" s="16" t="s">
        <v>29</v>
      </c>
      <c r="D106" s="149" t="s">
        <v>32</v>
      </c>
      <c r="E106" s="149" t="s">
        <v>32</v>
      </c>
      <c r="F106" s="149" t="s">
        <v>32</v>
      </c>
      <c r="G106" s="149" t="s">
        <v>32</v>
      </c>
      <c r="H106" s="149" t="s">
        <v>32</v>
      </c>
      <c r="I106" s="149" t="s">
        <v>32</v>
      </c>
      <c r="J106" s="149" t="s">
        <v>32</v>
      </c>
      <c r="K106" s="149" t="s">
        <v>32</v>
      </c>
      <c r="L106" s="149" t="s">
        <v>32</v>
      </c>
      <c r="M106" s="149" t="s">
        <v>32</v>
      </c>
      <c r="N106" s="149">
        <v>6</v>
      </c>
      <c r="O106" s="149" t="s">
        <v>32</v>
      </c>
      <c r="P106" s="149" t="s">
        <v>32</v>
      </c>
      <c r="Q106" s="149">
        <v>6</v>
      </c>
      <c r="R106" s="149" t="s">
        <v>32</v>
      </c>
      <c r="S106" s="149">
        <v>9</v>
      </c>
      <c r="T106" s="149">
        <v>9</v>
      </c>
      <c r="U106" s="149">
        <v>15</v>
      </c>
      <c r="V106" s="149">
        <v>18</v>
      </c>
      <c r="W106" s="149">
        <v>18</v>
      </c>
      <c r="X106" s="149">
        <v>15</v>
      </c>
    </row>
    <row r="107" spans="2:24">
      <c r="B107" s="146" t="s">
        <v>1174</v>
      </c>
      <c r="C107" s="16" t="s">
        <v>29</v>
      </c>
      <c r="D107" s="149" t="s">
        <v>32</v>
      </c>
      <c r="E107" s="149" t="s">
        <v>32</v>
      </c>
      <c r="F107" s="149" t="s">
        <v>32</v>
      </c>
      <c r="G107" s="149" t="s">
        <v>32</v>
      </c>
      <c r="H107" s="149" t="s">
        <v>32</v>
      </c>
      <c r="I107" s="149" t="s">
        <v>32</v>
      </c>
      <c r="J107" s="149" t="s">
        <v>32</v>
      </c>
      <c r="K107" s="149" t="s">
        <v>32</v>
      </c>
      <c r="L107" s="149" t="s">
        <v>32</v>
      </c>
      <c r="M107" s="149" t="s">
        <v>32</v>
      </c>
      <c r="N107" s="149" t="s">
        <v>32</v>
      </c>
      <c r="O107" s="149" t="s">
        <v>32</v>
      </c>
      <c r="P107" s="149" t="s">
        <v>32</v>
      </c>
      <c r="Q107" s="149" t="s">
        <v>32</v>
      </c>
      <c r="R107" s="149" t="s">
        <v>32</v>
      </c>
      <c r="S107" s="149" t="s">
        <v>32</v>
      </c>
      <c r="T107" s="149">
        <v>9</v>
      </c>
      <c r="U107" s="149">
        <v>12</v>
      </c>
      <c r="V107" s="307" t="s">
        <v>942</v>
      </c>
      <c r="W107" s="308" t="s">
        <v>927</v>
      </c>
      <c r="X107" s="309" t="s">
        <v>927</v>
      </c>
    </row>
    <row r="108" spans="2:24">
      <c r="B108" s="146" t="s">
        <v>1175</v>
      </c>
      <c r="C108" s="16" t="s">
        <v>29</v>
      </c>
      <c r="D108" s="149" t="s">
        <v>32</v>
      </c>
      <c r="E108" s="149" t="s">
        <v>32</v>
      </c>
      <c r="F108" s="149" t="s">
        <v>32</v>
      </c>
      <c r="G108" s="149" t="s">
        <v>32</v>
      </c>
      <c r="H108" s="149" t="s">
        <v>32</v>
      </c>
      <c r="I108" s="149" t="s">
        <v>32</v>
      </c>
      <c r="J108" s="149" t="s">
        <v>32</v>
      </c>
      <c r="K108" s="149" t="s">
        <v>32</v>
      </c>
      <c r="L108" s="149" t="s">
        <v>32</v>
      </c>
      <c r="M108" s="149" t="s">
        <v>32</v>
      </c>
      <c r="N108" s="149" t="s">
        <v>32</v>
      </c>
      <c r="O108" s="149" t="s">
        <v>32</v>
      </c>
      <c r="P108" s="149" t="s">
        <v>32</v>
      </c>
      <c r="Q108" s="149" t="s">
        <v>32</v>
      </c>
      <c r="R108" s="149" t="s">
        <v>32</v>
      </c>
      <c r="S108" s="149" t="s">
        <v>32</v>
      </c>
      <c r="T108" s="307" t="s">
        <v>942</v>
      </c>
      <c r="U108" s="308" t="s">
        <v>927</v>
      </c>
      <c r="V108" s="308" t="s">
        <v>927</v>
      </c>
      <c r="W108" s="308" t="s">
        <v>927</v>
      </c>
      <c r="X108" s="309" t="s">
        <v>927</v>
      </c>
    </row>
    <row r="110" spans="2:24">
      <c r="B110" s="4" t="s">
        <v>76</v>
      </c>
    </row>
    <row r="111" spans="2:24">
      <c r="B111" s="207" t="s">
        <v>1185</v>
      </c>
    </row>
    <row r="112" spans="2:24">
      <c r="B112" s="4" t="s">
        <v>77</v>
      </c>
    </row>
    <row r="113" spans="2:2">
      <c r="B113" s="207" t="s">
        <v>78</v>
      </c>
    </row>
    <row r="114" spans="2:2">
      <c r="B114" s="207" t="s">
        <v>1000</v>
      </c>
    </row>
    <row r="115" spans="2:2">
      <c r="B115" s="20" t="s">
        <v>80</v>
      </c>
    </row>
    <row r="116" spans="2:2">
      <c r="B116" s="20"/>
    </row>
  </sheetData>
  <mergeCells count="47">
    <mergeCell ref="V107:X107"/>
    <mergeCell ref="T108:X108"/>
    <mergeCell ref="V15:X15"/>
    <mergeCell ref="T16:X16"/>
    <mergeCell ref="V19:X19"/>
    <mergeCell ref="T20:X20"/>
    <mergeCell ref="V25:X25"/>
    <mergeCell ref="T26:X26"/>
    <mergeCell ref="T86:X86"/>
    <mergeCell ref="V89:X89"/>
    <mergeCell ref="T90:X90"/>
    <mergeCell ref="V95:X95"/>
    <mergeCell ref="T96:X96"/>
    <mergeCell ref="V99:X99"/>
    <mergeCell ref="T100:X100"/>
    <mergeCell ref="V103:X103"/>
    <mergeCell ref="T104:X104"/>
    <mergeCell ref="V69:X69"/>
    <mergeCell ref="T70:X70"/>
    <mergeCell ref="V73:X73"/>
    <mergeCell ref="T74:X74"/>
    <mergeCell ref="V77:X77"/>
    <mergeCell ref="T78:X78"/>
    <mergeCell ref="V81:X81"/>
    <mergeCell ref="T82:X82"/>
    <mergeCell ref="V85:X85"/>
    <mergeCell ref="V63:X63"/>
    <mergeCell ref="T64:X64"/>
    <mergeCell ref="V29:X29"/>
    <mergeCell ref="T30:X30"/>
    <mergeCell ref="V35:X35"/>
    <mergeCell ref="T36:X36"/>
    <mergeCell ref="V39:X39"/>
    <mergeCell ref="T40:X40"/>
    <mergeCell ref="V43:X43"/>
    <mergeCell ref="T44:X44"/>
    <mergeCell ref="V47:X47"/>
    <mergeCell ref="T48:X48"/>
    <mergeCell ref="V51:X51"/>
    <mergeCell ref="T52:X52"/>
    <mergeCell ref="V55:X55"/>
    <mergeCell ref="T56:X56"/>
    <mergeCell ref="B4:Y4"/>
    <mergeCell ref="B5:C6"/>
    <mergeCell ref="D5:X5"/>
    <mergeCell ref="V59:X59"/>
    <mergeCell ref="T60:X60"/>
  </mergeCells>
  <hyperlinks>
    <hyperlink ref="B1" location="INDEX!A1" display="Back to index" xr:uid="{C35273F6-0BCB-4F6A-BFB6-8EB8C4A98BF2}"/>
    <hyperlink ref="B115" location="'IDI disclaimer'!A1" display="See IDI disclaimer" xr:uid="{E966BA4F-FF24-48B8-AF23-E9F54B5A33BC}"/>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29DB88-8484-49FD-BBC6-3C1C1A92F599}">
  <sheetPr>
    <tabColor theme="8" tint="0.39997558519241921"/>
  </sheetPr>
  <dimension ref="B1:AB42"/>
  <sheetViews>
    <sheetView zoomScaleNormal="100" workbookViewId="0">
      <selection activeCell="C11" sqref="C11:D11"/>
    </sheetView>
  </sheetViews>
  <sheetFormatPr defaultColWidth="9.08984375" defaultRowHeight="14.5"/>
  <cols>
    <col min="1" max="1" width="9.08984375" style="164"/>
    <col min="2" max="2" width="52.36328125" style="164" customWidth="1"/>
    <col min="3" max="3" width="7" style="164" customWidth="1"/>
    <col min="4" max="4" width="6.6328125" style="172" bestFit="1" customWidth="1"/>
    <col min="5" max="5" width="7.81640625" style="164" customWidth="1"/>
    <col min="6" max="6" width="7.08984375" style="170" bestFit="1" customWidth="1"/>
    <col min="7" max="7" width="2.81640625" style="170" customWidth="1"/>
    <col min="8" max="8" width="8.81640625" style="164" bestFit="1" customWidth="1"/>
    <col min="9" max="9" width="6.08984375" style="164" customWidth="1"/>
    <col min="10" max="10" width="8.81640625" style="164" bestFit="1" customWidth="1"/>
    <col min="11" max="12" width="6.7265625" style="164" customWidth="1"/>
    <col min="13" max="13" width="8.81640625" style="164" bestFit="1" customWidth="1"/>
    <col min="14" max="14" width="5.36328125" style="164" customWidth="1"/>
    <col min="15" max="15" width="8.81640625" style="164" bestFit="1" customWidth="1"/>
    <col min="16" max="16" width="6.7265625" style="164" customWidth="1"/>
    <col min="17" max="18" width="9.08984375" style="164"/>
    <col min="19" max="19" width="7.36328125" style="164" customWidth="1"/>
    <col min="20" max="16384" width="9.08984375" style="164"/>
  </cols>
  <sheetData>
    <row r="1" spans="2:28">
      <c r="B1" s="12" t="s">
        <v>26</v>
      </c>
      <c r="C1" s="55"/>
      <c r="E1" s="55"/>
      <c r="H1" s="55"/>
      <c r="I1" s="55"/>
      <c r="J1" s="55"/>
      <c r="K1" s="55"/>
      <c r="L1" s="55"/>
      <c r="M1" s="55"/>
      <c r="N1" s="55"/>
      <c r="O1" s="55"/>
      <c r="P1" s="55"/>
      <c r="Q1" s="55"/>
      <c r="R1" s="55"/>
      <c r="S1" s="55"/>
      <c r="T1" s="55"/>
      <c r="U1" s="55"/>
      <c r="V1" s="55"/>
      <c r="W1" s="55"/>
      <c r="X1" s="55"/>
      <c r="Y1" s="55"/>
      <c r="Z1" s="55"/>
      <c r="AA1" s="55"/>
      <c r="AB1" s="55"/>
    </row>
    <row r="2" spans="2:28" ht="23.5">
      <c r="B2" s="6" t="s">
        <v>1208</v>
      </c>
    </row>
    <row r="3" spans="2:28">
      <c r="B3" s="7" t="s">
        <v>1209</v>
      </c>
    </row>
    <row r="4" spans="2:28" ht="14.25" customHeight="1">
      <c r="B4" s="231" t="s">
        <v>1210</v>
      </c>
      <c r="C4" s="180"/>
      <c r="D4" s="180"/>
      <c r="E4" s="180"/>
      <c r="F4" s="180"/>
      <c r="G4" s="180"/>
      <c r="H4" s="180"/>
      <c r="I4" s="180"/>
      <c r="J4" s="180"/>
      <c r="K4" s="180"/>
      <c r="L4" s="180"/>
      <c r="M4" s="180"/>
      <c r="N4" s="180"/>
      <c r="O4" s="180"/>
      <c r="P4" s="180"/>
      <c r="Q4" s="180"/>
      <c r="R4" s="180"/>
      <c r="S4" s="180"/>
      <c r="T4" s="180"/>
      <c r="U4" s="180"/>
      <c r="V4" s="180"/>
      <c r="W4" s="180"/>
      <c r="X4" s="180"/>
      <c r="Y4" s="180"/>
      <c r="Z4" s="180"/>
      <c r="AA4" s="180"/>
      <c r="AB4" s="180"/>
    </row>
    <row r="6" spans="2:28" ht="15" customHeight="1">
      <c r="B6" s="327"/>
      <c r="C6" s="323" t="s">
        <v>1173</v>
      </c>
      <c r="D6" s="324"/>
      <c r="E6" s="324"/>
      <c r="F6" s="325"/>
      <c r="H6" s="323" t="s">
        <v>1174</v>
      </c>
      <c r="I6" s="324"/>
      <c r="J6" s="324"/>
      <c r="K6" s="325"/>
      <c r="M6" s="323" t="s">
        <v>1175</v>
      </c>
      <c r="N6" s="324"/>
      <c r="O6" s="324"/>
      <c r="P6" s="325"/>
    </row>
    <row r="7" spans="2:28" ht="15" customHeight="1">
      <c r="B7" s="328"/>
      <c r="C7" s="321" t="s">
        <v>983</v>
      </c>
      <c r="D7" s="326"/>
      <c r="E7" s="326"/>
      <c r="F7" s="322"/>
      <c r="H7" s="321" t="s">
        <v>983</v>
      </c>
      <c r="I7" s="326"/>
      <c r="J7" s="326"/>
      <c r="K7" s="322"/>
      <c r="M7" s="321" t="s">
        <v>983</v>
      </c>
      <c r="N7" s="326"/>
      <c r="O7" s="326"/>
      <c r="P7" s="322"/>
    </row>
    <row r="8" spans="2:28">
      <c r="B8" s="329"/>
      <c r="C8" s="321" t="s">
        <v>984</v>
      </c>
      <c r="D8" s="322"/>
      <c r="E8" s="321" t="s">
        <v>43</v>
      </c>
      <c r="F8" s="322"/>
      <c r="H8" s="321" t="s">
        <v>984</v>
      </c>
      <c r="I8" s="322"/>
      <c r="J8" s="321" t="s">
        <v>43</v>
      </c>
      <c r="K8" s="322"/>
      <c r="M8" s="321" t="s">
        <v>984</v>
      </c>
      <c r="N8" s="322"/>
      <c r="O8" s="321" t="s">
        <v>43</v>
      </c>
      <c r="P8" s="322"/>
    </row>
    <row r="9" spans="2:28">
      <c r="B9" s="169"/>
      <c r="C9" s="176" t="s">
        <v>29</v>
      </c>
      <c r="D9" s="176" t="s">
        <v>985</v>
      </c>
      <c r="E9" s="176" t="s">
        <v>29</v>
      </c>
      <c r="F9" s="176" t="s">
        <v>985</v>
      </c>
      <c r="H9" s="176" t="s">
        <v>29</v>
      </c>
      <c r="I9" s="176" t="s">
        <v>985</v>
      </c>
      <c r="J9" s="176" t="s">
        <v>29</v>
      </c>
      <c r="K9" s="176" t="s">
        <v>985</v>
      </c>
      <c r="M9" s="176" t="s">
        <v>29</v>
      </c>
      <c r="N9" s="176" t="s">
        <v>985</v>
      </c>
      <c r="O9" s="176" t="s">
        <v>29</v>
      </c>
      <c r="P9" s="176" t="s">
        <v>985</v>
      </c>
    </row>
    <row r="10" spans="2:28" ht="33" customHeight="1">
      <c r="B10" s="189" t="s">
        <v>1211</v>
      </c>
      <c r="C10" s="312">
        <v>12261</v>
      </c>
      <c r="D10" s="313"/>
      <c r="E10" s="313"/>
      <c r="F10" s="313"/>
      <c r="H10" s="312">
        <v>11211</v>
      </c>
      <c r="I10" s="313"/>
      <c r="J10" s="313"/>
      <c r="K10" s="313"/>
      <c r="L10" s="185"/>
      <c r="M10" s="312">
        <v>9807</v>
      </c>
      <c r="N10" s="313"/>
      <c r="O10" s="313"/>
      <c r="P10" s="313"/>
      <c r="Q10" s="190"/>
    </row>
    <row r="11" spans="2:28" ht="23.5" customHeight="1">
      <c r="B11" s="15" t="s">
        <v>993</v>
      </c>
      <c r="C11" s="314">
        <v>5388</v>
      </c>
      <c r="D11" s="315"/>
      <c r="E11" s="318">
        <v>3741</v>
      </c>
      <c r="F11" s="315"/>
      <c r="G11" s="196"/>
      <c r="H11" s="318">
        <v>3459</v>
      </c>
      <c r="I11" s="315"/>
      <c r="J11" s="318">
        <v>4089</v>
      </c>
      <c r="K11" s="315"/>
      <c r="L11" s="206"/>
      <c r="M11" s="318">
        <v>2754</v>
      </c>
      <c r="N11" s="315"/>
      <c r="O11" s="318">
        <v>3480</v>
      </c>
      <c r="P11" s="315"/>
    </row>
    <row r="12" spans="2:28" s="190" customFormat="1" ht="15" customHeight="1">
      <c r="B12" s="15" t="s">
        <v>1212</v>
      </c>
      <c r="C12" s="316">
        <v>90</v>
      </c>
      <c r="D12" s="317"/>
      <c r="E12" s="319">
        <v>144</v>
      </c>
      <c r="F12" s="317"/>
      <c r="G12" s="196"/>
      <c r="H12" s="320">
        <v>75</v>
      </c>
      <c r="I12" s="317"/>
      <c r="J12" s="319">
        <v>171</v>
      </c>
      <c r="K12" s="320"/>
      <c r="L12" s="206"/>
      <c r="M12" s="320">
        <v>36</v>
      </c>
      <c r="N12" s="317"/>
      <c r="O12" s="319">
        <v>108</v>
      </c>
      <c r="P12" s="317"/>
    </row>
    <row r="13" spans="2:28">
      <c r="B13" s="15"/>
      <c r="C13" s="167"/>
      <c r="D13" s="173"/>
      <c r="E13" s="167"/>
      <c r="F13" s="171"/>
      <c r="H13" s="167"/>
      <c r="I13" s="167"/>
      <c r="J13" s="167"/>
      <c r="K13" s="167"/>
      <c r="M13" s="167"/>
      <c r="N13" s="167"/>
      <c r="O13" s="167"/>
      <c r="P13" s="167"/>
    </row>
    <row r="14" spans="2:28">
      <c r="B14" s="15" t="s">
        <v>992</v>
      </c>
      <c r="C14" s="168"/>
      <c r="D14" s="174"/>
      <c r="E14" s="168"/>
      <c r="F14" s="175"/>
      <c r="H14" s="168"/>
      <c r="I14" s="174"/>
      <c r="J14" s="168"/>
      <c r="K14" s="174"/>
      <c r="M14" s="168"/>
      <c r="N14" s="174"/>
      <c r="O14" s="168"/>
      <c r="P14" s="174"/>
    </row>
    <row r="15" spans="2:28" ht="15" customHeight="1">
      <c r="B15" s="146" t="s">
        <v>1177</v>
      </c>
      <c r="C15" s="168">
        <v>1617</v>
      </c>
      <c r="D15" s="174">
        <f>C15/SUM(C$15:C$22)</f>
        <v>0.29961089494163423</v>
      </c>
      <c r="E15" s="168">
        <v>450</v>
      </c>
      <c r="F15" s="174">
        <f>E15/SUM(E$15:E$22)</f>
        <v>0.1201923076923077</v>
      </c>
      <c r="H15" s="168">
        <v>162</v>
      </c>
      <c r="I15" s="174">
        <f>H15/SUM(H$15:H$22)</f>
        <v>4.6834345186470075E-2</v>
      </c>
      <c r="J15" s="168">
        <v>174</v>
      </c>
      <c r="K15" s="174">
        <f>J15/SUM(J$15:J$22)</f>
        <v>4.2521994134897358E-2</v>
      </c>
      <c r="M15" s="195">
        <v>123</v>
      </c>
      <c r="N15" s="174">
        <f>M15/SUM(M$15:M$22)</f>
        <v>4.4662309368191724E-2</v>
      </c>
      <c r="O15" s="168">
        <v>126</v>
      </c>
      <c r="P15" s="174">
        <f>O15/SUM(O$15:O$22)</f>
        <v>3.6206896551724141E-2</v>
      </c>
    </row>
    <row r="16" spans="2:28" ht="15" customHeight="1">
      <c r="B16" s="146" t="s">
        <v>1178</v>
      </c>
      <c r="C16" s="168">
        <v>723</v>
      </c>
      <c r="D16" s="174">
        <f t="shared" ref="D16:F22" si="0">C16/SUM(C$15:C$22)</f>
        <v>0.1339633129516398</v>
      </c>
      <c r="E16" s="168">
        <v>300</v>
      </c>
      <c r="F16" s="174">
        <f t="shared" si="0"/>
        <v>8.0128205128205135E-2</v>
      </c>
      <c r="H16" s="168">
        <v>99</v>
      </c>
      <c r="I16" s="174">
        <f t="shared" ref="I16" si="1">H16/SUM(H$15:H$22)</f>
        <v>2.8620988725065046E-2</v>
      </c>
      <c r="J16" s="168">
        <v>105</v>
      </c>
      <c r="K16" s="174">
        <f t="shared" ref="K16" si="2">J16/SUM(J$15:J$22)</f>
        <v>2.5659824046920823E-2</v>
      </c>
      <c r="M16" s="195">
        <v>57</v>
      </c>
      <c r="N16" s="174">
        <f t="shared" ref="N16" si="3">M16/SUM(M$15:M$22)</f>
        <v>2.0697167755991286E-2</v>
      </c>
      <c r="O16" s="168">
        <v>84</v>
      </c>
      <c r="P16" s="174">
        <f t="shared" ref="P16" si="4">O16/SUM(O$15:O$22)</f>
        <v>2.4137931034482758E-2</v>
      </c>
    </row>
    <row r="17" spans="2:16" ht="15" customHeight="1">
      <c r="B17" s="146" t="s">
        <v>1179</v>
      </c>
      <c r="C17" s="168">
        <v>693</v>
      </c>
      <c r="D17" s="174">
        <f t="shared" si="0"/>
        <v>0.12840466926070038</v>
      </c>
      <c r="E17" s="168">
        <v>453</v>
      </c>
      <c r="F17" s="174">
        <f t="shared" si="0"/>
        <v>0.12099358974358974</v>
      </c>
      <c r="H17" s="168">
        <v>153</v>
      </c>
      <c r="I17" s="174">
        <f t="shared" ref="I17" si="5">H17/SUM(H$15:H$22)</f>
        <v>4.4232437120555072E-2</v>
      </c>
      <c r="J17" s="168">
        <v>207</v>
      </c>
      <c r="K17" s="174">
        <f t="shared" ref="K17" si="6">J17/SUM(J$15:J$22)</f>
        <v>5.0586510263929615E-2</v>
      </c>
      <c r="M17" s="195">
        <v>117</v>
      </c>
      <c r="N17" s="174">
        <f t="shared" ref="N17" si="7">M17/SUM(M$15:M$22)</f>
        <v>4.2483660130718956E-2</v>
      </c>
      <c r="O17" s="168">
        <v>162</v>
      </c>
      <c r="P17" s="174">
        <f t="shared" ref="P17" si="8">O17/SUM(O$15:O$22)</f>
        <v>4.6551724137931037E-2</v>
      </c>
    </row>
    <row r="18" spans="2:16">
      <c r="B18" s="146" t="s">
        <v>1180</v>
      </c>
      <c r="C18" s="168">
        <v>378</v>
      </c>
      <c r="D18" s="174">
        <f t="shared" si="0"/>
        <v>7.0038910505836577E-2</v>
      </c>
      <c r="E18" s="168">
        <v>375</v>
      </c>
      <c r="F18" s="174">
        <f t="shared" si="0"/>
        <v>0.10016025641025642</v>
      </c>
      <c r="H18" s="168">
        <v>153</v>
      </c>
      <c r="I18" s="174">
        <f t="shared" ref="I18" si="9">H18/SUM(H$15:H$22)</f>
        <v>4.4232437120555072E-2</v>
      </c>
      <c r="J18" s="168">
        <v>177</v>
      </c>
      <c r="K18" s="174">
        <f t="shared" ref="K18" si="10">J18/SUM(J$15:J$22)</f>
        <v>4.3255131964809387E-2</v>
      </c>
      <c r="M18" s="195">
        <v>81</v>
      </c>
      <c r="N18" s="174">
        <f t="shared" ref="N18" si="11">M18/SUM(M$15:M$22)</f>
        <v>2.9411764705882353E-2</v>
      </c>
      <c r="O18" s="168">
        <v>168</v>
      </c>
      <c r="P18" s="174">
        <f t="shared" ref="P18" si="12">O18/SUM(O$15:O$22)</f>
        <v>4.8275862068965517E-2</v>
      </c>
    </row>
    <row r="19" spans="2:16">
      <c r="B19" s="146" t="s">
        <v>1181</v>
      </c>
      <c r="C19" s="168">
        <v>420</v>
      </c>
      <c r="D19" s="174">
        <f t="shared" si="0"/>
        <v>7.7821011673151752E-2</v>
      </c>
      <c r="E19" s="168">
        <v>549</v>
      </c>
      <c r="F19" s="174">
        <f t="shared" si="0"/>
        <v>0.14663461538461539</v>
      </c>
      <c r="H19" s="168">
        <v>321</v>
      </c>
      <c r="I19" s="174">
        <f t="shared" ref="I19" si="13">H19/SUM(H$15:H$22)</f>
        <v>9.2801387684301823E-2</v>
      </c>
      <c r="J19" s="168">
        <v>498</v>
      </c>
      <c r="K19" s="174">
        <f t="shared" ref="K19" si="14">J19/SUM(J$15:J$22)</f>
        <v>0.1217008797653959</v>
      </c>
      <c r="M19" s="195">
        <v>207</v>
      </c>
      <c r="N19" s="174">
        <f t="shared" ref="N19" si="15">M19/SUM(M$15:M$22)</f>
        <v>7.5163398692810454E-2</v>
      </c>
      <c r="O19" s="168">
        <v>339</v>
      </c>
      <c r="P19" s="174">
        <f t="shared" ref="P19" si="16">O19/SUM(O$15:O$22)</f>
        <v>9.7413793103448276E-2</v>
      </c>
    </row>
    <row r="20" spans="2:16" ht="15" customHeight="1">
      <c r="B20" s="146" t="s">
        <v>1182</v>
      </c>
      <c r="C20" s="168">
        <v>393</v>
      </c>
      <c r="D20" s="174">
        <f t="shared" si="0"/>
        <v>7.2818232351306286E-2</v>
      </c>
      <c r="E20" s="168">
        <v>597</v>
      </c>
      <c r="F20" s="174">
        <f t="shared" si="0"/>
        <v>0.15945512820512819</v>
      </c>
      <c r="H20" s="168">
        <v>546</v>
      </c>
      <c r="I20" s="174">
        <f t="shared" ref="I20" si="17">H20/SUM(H$15:H$22)</f>
        <v>0.15784908933217692</v>
      </c>
      <c r="J20" s="168">
        <v>933</v>
      </c>
      <c r="K20" s="174">
        <f t="shared" ref="K20" si="18">J20/SUM(J$15:J$22)</f>
        <v>0.22800586510263929</v>
      </c>
      <c r="M20" s="195">
        <v>357</v>
      </c>
      <c r="N20" s="174">
        <f t="shared" ref="N20" si="19">M20/SUM(M$15:M$22)</f>
        <v>0.12962962962962962</v>
      </c>
      <c r="O20" s="168">
        <v>654</v>
      </c>
      <c r="P20" s="174">
        <f t="shared" ref="P20" si="20">O20/SUM(O$15:O$22)</f>
        <v>0.18793103448275861</v>
      </c>
    </row>
    <row r="21" spans="2:16">
      <c r="B21" s="146" t="s">
        <v>1183</v>
      </c>
      <c r="C21" s="168">
        <v>615</v>
      </c>
      <c r="D21" s="174">
        <f t="shared" si="0"/>
        <v>0.11395219566425792</v>
      </c>
      <c r="E21" s="168">
        <v>528</v>
      </c>
      <c r="F21" s="174">
        <f t="shared" si="0"/>
        <v>0.14102564102564102</v>
      </c>
      <c r="H21" s="168">
        <v>1113</v>
      </c>
      <c r="I21" s="174">
        <f t="shared" ref="I21" si="21">H21/SUM(H$15:H$22)</f>
        <v>0.32176929748482219</v>
      </c>
      <c r="J21" s="168">
        <v>1185</v>
      </c>
      <c r="K21" s="174">
        <f t="shared" ref="K21" si="22">J21/SUM(J$15:J$22)</f>
        <v>0.28958944281524929</v>
      </c>
      <c r="M21" s="195">
        <v>795</v>
      </c>
      <c r="N21" s="174">
        <f t="shared" ref="N21" si="23">M21/SUM(M$15:M$22)</f>
        <v>0.2886710239651416</v>
      </c>
      <c r="O21" s="168">
        <v>1065</v>
      </c>
      <c r="P21" s="174">
        <f t="shared" ref="P21" si="24">O21/SUM(O$15:O$22)</f>
        <v>0.30603448275862066</v>
      </c>
    </row>
    <row r="22" spans="2:16" ht="15" customHeight="1">
      <c r="B22" s="146" t="s">
        <v>1184</v>
      </c>
      <c r="C22" s="168">
        <v>558</v>
      </c>
      <c r="D22" s="174">
        <f t="shared" si="0"/>
        <v>0.10339077265147303</v>
      </c>
      <c r="E22" s="168">
        <v>492</v>
      </c>
      <c r="F22" s="174">
        <f t="shared" si="0"/>
        <v>0.13141025641025642</v>
      </c>
      <c r="H22" s="168">
        <v>912</v>
      </c>
      <c r="I22" s="174">
        <f t="shared" ref="I22" si="25">H22/SUM(H$15:H$22)</f>
        <v>0.26366001734605377</v>
      </c>
      <c r="J22" s="168">
        <v>813</v>
      </c>
      <c r="K22" s="174">
        <f t="shared" ref="K22" si="26">J22/SUM(J$15:J$22)</f>
        <v>0.19868035190615835</v>
      </c>
      <c r="M22" s="195">
        <v>1017</v>
      </c>
      <c r="N22" s="174">
        <f t="shared" ref="N22" si="27">M22/SUM(M$15:M$22)</f>
        <v>0.36928104575163401</v>
      </c>
      <c r="O22" s="168">
        <v>882</v>
      </c>
      <c r="P22" s="174">
        <f t="shared" ref="P22" si="28">O22/SUM(O$15:O$22)</f>
        <v>0.25344827586206897</v>
      </c>
    </row>
    <row r="23" spans="2:16">
      <c r="B23" s="15" t="s">
        <v>986</v>
      </c>
      <c r="C23" s="168"/>
      <c r="D23" s="174"/>
      <c r="E23" s="168"/>
      <c r="F23" s="175"/>
      <c r="H23" s="168"/>
      <c r="I23" s="174"/>
      <c r="J23" s="168"/>
      <c r="K23" s="174"/>
      <c r="M23" s="168"/>
      <c r="N23" s="174"/>
      <c r="O23" s="168"/>
      <c r="P23" s="174"/>
    </row>
    <row r="24" spans="2:16">
      <c r="B24" s="146" t="s">
        <v>952</v>
      </c>
      <c r="C24" s="168">
        <v>5265</v>
      </c>
      <c r="D24" s="174">
        <f>C24/$C$11</f>
        <v>0.97717149220489974</v>
      </c>
      <c r="E24" s="168">
        <v>825</v>
      </c>
      <c r="F24" s="175">
        <f t="shared" ref="F24:F34" si="29">E24/$E$11</f>
        <v>0.22052927024859664</v>
      </c>
      <c r="H24" s="168">
        <v>3387</v>
      </c>
      <c r="I24" s="174">
        <f>H24/$H$11</f>
        <v>0.97918473547267992</v>
      </c>
      <c r="J24" s="168">
        <v>747</v>
      </c>
      <c r="K24" s="174">
        <f t="shared" ref="K24:K28" si="30">J24/$J$11</f>
        <v>0.18268525311812178</v>
      </c>
      <c r="M24" s="168">
        <v>2697</v>
      </c>
      <c r="N24" s="174">
        <f>M24/$M$11</f>
        <v>0.97930283224400871</v>
      </c>
      <c r="O24" s="168">
        <v>615</v>
      </c>
      <c r="P24" s="174">
        <f t="shared" ref="P24:P28" si="31">O24/$O$11</f>
        <v>0.17672413793103448</v>
      </c>
    </row>
    <row r="25" spans="2:16">
      <c r="B25" s="146" t="s">
        <v>953</v>
      </c>
      <c r="C25" s="168" t="s">
        <v>32</v>
      </c>
      <c r="D25" s="174" t="s">
        <v>32</v>
      </c>
      <c r="E25" s="168">
        <v>699</v>
      </c>
      <c r="F25" s="175">
        <f t="shared" si="29"/>
        <v>0.18684843624699279</v>
      </c>
      <c r="H25" s="168" t="s">
        <v>32</v>
      </c>
      <c r="I25" s="174" t="s">
        <v>32</v>
      </c>
      <c r="J25" s="168">
        <v>633</v>
      </c>
      <c r="K25" s="174">
        <f t="shared" si="30"/>
        <v>0.15480557593543653</v>
      </c>
      <c r="M25" s="168" t="s">
        <v>32</v>
      </c>
      <c r="N25" s="174" t="s">
        <v>32</v>
      </c>
      <c r="O25" s="168">
        <v>528</v>
      </c>
      <c r="P25" s="174">
        <f t="shared" si="31"/>
        <v>0.15172413793103448</v>
      </c>
    </row>
    <row r="26" spans="2:16">
      <c r="B26" s="146" t="s">
        <v>954</v>
      </c>
      <c r="C26" s="168" t="s">
        <v>32</v>
      </c>
      <c r="D26" s="174" t="s">
        <v>32</v>
      </c>
      <c r="E26" s="168">
        <v>132</v>
      </c>
      <c r="F26" s="175">
        <f t="shared" si="29"/>
        <v>3.5284683239775461E-2</v>
      </c>
      <c r="H26" s="168" t="s">
        <v>32</v>
      </c>
      <c r="I26" s="174" t="s">
        <v>32</v>
      </c>
      <c r="J26" s="168">
        <v>195</v>
      </c>
      <c r="K26" s="174">
        <f t="shared" si="30"/>
        <v>4.7688921496698462E-2</v>
      </c>
      <c r="M26" s="168" t="s">
        <v>32</v>
      </c>
      <c r="N26" s="174" t="s">
        <v>32</v>
      </c>
      <c r="O26" s="168">
        <v>165</v>
      </c>
      <c r="P26" s="174">
        <f t="shared" si="31"/>
        <v>4.7413793103448273E-2</v>
      </c>
    </row>
    <row r="27" spans="2:16">
      <c r="B27" s="146" t="s">
        <v>956</v>
      </c>
      <c r="C27" s="168" t="s">
        <v>32</v>
      </c>
      <c r="D27" s="174" t="s">
        <v>32</v>
      </c>
      <c r="E27" s="168">
        <v>1038</v>
      </c>
      <c r="F27" s="175">
        <f t="shared" si="29"/>
        <v>0.27746591820368888</v>
      </c>
      <c r="H27" s="168" t="s">
        <v>32</v>
      </c>
      <c r="I27" s="174" t="s">
        <v>32</v>
      </c>
      <c r="J27" s="168">
        <v>1269</v>
      </c>
      <c r="K27" s="174">
        <f t="shared" si="30"/>
        <v>0.31034482758620691</v>
      </c>
      <c r="M27" s="168" t="s">
        <v>32</v>
      </c>
      <c r="N27" s="174" t="s">
        <v>32</v>
      </c>
      <c r="O27" s="168">
        <v>1089</v>
      </c>
      <c r="P27" s="174">
        <f t="shared" si="31"/>
        <v>0.31293103448275861</v>
      </c>
    </row>
    <row r="28" spans="2:16">
      <c r="B28" s="146" t="s">
        <v>957</v>
      </c>
      <c r="C28" s="168" t="s">
        <v>32</v>
      </c>
      <c r="D28" s="174" t="s">
        <v>32</v>
      </c>
      <c r="E28" s="168">
        <v>375</v>
      </c>
      <c r="F28" s="175">
        <f t="shared" si="29"/>
        <v>0.10024057738572574</v>
      </c>
      <c r="H28" s="168" t="s">
        <v>32</v>
      </c>
      <c r="I28" s="174" t="s">
        <v>32</v>
      </c>
      <c r="J28" s="168">
        <v>540</v>
      </c>
      <c r="K28" s="174">
        <f t="shared" si="30"/>
        <v>0.13206162876008803</v>
      </c>
      <c r="M28" s="168" t="s">
        <v>32</v>
      </c>
      <c r="N28" s="174" t="s">
        <v>32</v>
      </c>
      <c r="O28" s="168">
        <v>468</v>
      </c>
      <c r="P28" s="174">
        <f t="shared" si="31"/>
        <v>0.13448275862068965</v>
      </c>
    </row>
    <row r="29" spans="2:16">
      <c r="B29" s="146" t="s">
        <v>955</v>
      </c>
      <c r="C29" s="168">
        <v>117</v>
      </c>
      <c r="D29" s="174">
        <f>C29/$C$11</f>
        <v>2.1714922048997772E-2</v>
      </c>
      <c r="E29" s="168">
        <v>672</v>
      </c>
      <c r="F29" s="175">
        <f>E29/$E$11</f>
        <v>0.17963111467522053</v>
      </c>
      <c r="H29" s="168">
        <v>69</v>
      </c>
      <c r="I29" s="174">
        <f>H29/$H$11</f>
        <v>1.9947961838681701E-2</v>
      </c>
      <c r="J29" s="168">
        <v>699</v>
      </c>
      <c r="K29" s="174">
        <f>J29/$J$11</f>
        <v>0.17094644167278064</v>
      </c>
      <c r="M29" s="168">
        <v>60</v>
      </c>
      <c r="N29" s="174">
        <f>M29/$M$11</f>
        <v>2.178649237472767E-2</v>
      </c>
      <c r="O29" s="168">
        <v>612</v>
      </c>
      <c r="P29" s="174">
        <f>O29/$O$11</f>
        <v>0.17586206896551723</v>
      </c>
    </row>
    <row r="30" spans="2:16">
      <c r="B30" s="15" t="s">
        <v>987</v>
      </c>
      <c r="C30" s="168"/>
      <c r="D30" s="174"/>
      <c r="E30" s="168"/>
      <c r="F30" s="175"/>
      <c r="H30" s="168"/>
      <c r="I30" s="174"/>
      <c r="J30" s="168"/>
      <c r="K30" s="174"/>
      <c r="M30" s="168"/>
      <c r="N30" s="174"/>
      <c r="O30" s="168"/>
      <c r="P30" s="174"/>
    </row>
    <row r="31" spans="2:16">
      <c r="B31" s="146" t="s">
        <v>960</v>
      </c>
      <c r="C31" s="168" t="s">
        <v>32</v>
      </c>
      <c r="D31" s="174" t="s">
        <v>32</v>
      </c>
      <c r="E31" s="168">
        <v>12</v>
      </c>
      <c r="F31" s="175">
        <f t="shared" si="29"/>
        <v>3.2076984763432237E-3</v>
      </c>
      <c r="H31" s="168" t="s">
        <v>32</v>
      </c>
      <c r="I31" s="174" t="s">
        <v>32</v>
      </c>
      <c r="J31" s="195">
        <v>15</v>
      </c>
      <c r="K31" s="174">
        <f>J31/$J$11</f>
        <v>3.6683785766691121E-3</v>
      </c>
      <c r="M31" s="168" t="s">
        <v>32</v>
      </c>
      <c r="N31" s="174" t="s">
        <v>32</v>
      </c>
      <c r="O31" s="168">
        <v>21</v>
      </c>
      <c r="P31" s="174">
        <f>O31/$O$11</f>
        <v>6.0344827586206896E-3</v>
      </c>
    </row>
    <row r="32" spans="2:16">
      <c r="B32" s="146" t="s">
        <v>959</v>
      </c>
      <c r="C32" s="168" t="s">
        <v>32</v>
      </c>
      <c r="D32" s="174" t="s">
        <v>32</v>
      </c>
      <c r="E32" s="168">
        <v>2178</v>
      </c>
      <c r="F32" s="175">
        <f t="shared" si="29"/>
        <v>0.58219727345629513</v>
      </c>
      <c r="H32" s="168" t="s">
        <v>32</v>
      </c>
      <c r="I32" s="174" t="s">
        <v>32</v>
      </c>
      <c r="J32" s="195">
        <v>2298</v>
      </c>
      <c r="K32" s="174">
        <f>J32/$J$11</f>
        <v>0.56199559794570797</v>
      </c>
      <c r="M32" s="168" t="s">
        <v>32</v>
      </c>
      <c r="N32" s="174" t="s">
        <v>32</v>
      </c>
      <c r="O32" s="168">
        <v>1920</v>
      </c>
      <c r="P32" s="174">
        <f>O32/$O$11</f>
        <v>0.55172413793103448</v>
      </c>
    </row>
    <row r="33" spans="2:16">
      <c r="B33" s="146" t="s">
        <v>961</v>
      </c>
      <c r="C33" s="168">
        <v>5388</v>
      </c>
      <c r="D33" s="174">
        <f>C33/$C$11</f>
        <v>1</v>
      </c>
      <c r="E33" s="168">
        <v>1116</v>
      </c>
      <c r="F33" s="175">
        <f t="shared" si="29"/>
        <v>0.2983159582999198</v>
      </c>
      <c r="H33" s="168">
        <v>3462</v>
      </c>
      <c r="I33" s="174">
        <f>H33/$H$11</f>
        <v>1.0008673026886383</v>
      </c>
      <c r="J33" s="195">
        <v>1380</v>
      </c>
      <c r="K33" s="174">
        <f>J33/$J$11</f>
        <v>0.33749082905355832</v>
      </c>
      <c r="M33" s="168">
        <v>2757</v>
      </c>
      <c r="N33" s="174">
        <f>M33/$M$11</f>
        <v>1.0010893246187365</v>
      </c>
      <c r="O33" s="168">
        <v>1200</v>
      </c>
      <c r="P33" s="174">
        <f>O33/$O$11</f>
        <v>0.34482758620689657</v>
      </c>
    </row>
    <row r="34" spans="2:16">
      <c r="B34" s="146" t="s">
        <v>962</v>
      </c>
      <c r="C34" s="168" t="s">
        <v>32</v>
      </c>
      <c r="D34" s="174" t="s">
        <v>32</v>
      </c>
      <c r="E34" s="168">
        <v>321</v>
      </c>
      <c r="F34" s="175">
        <f t="shared" si="29"/>
        <v>8.5805934242181234E-2</v>
      </c>
      <c r="H34" s="168" t="s">
        <v>32</v>
      </c>
      <c r="I34" s="174" t="s">
        <v>32</v>
      </c>
      <c r="J34" s="195">
        <v>300</v>
      </c>
      <c r="K34" s="174">
        <f>J34/$J$11</f>
        <v>7.3367571533382248E-2</v>
      </c>
      <c r="M34" s="168" t="s">
        <v>32</v>
      </c>
      <c r="N34" s="174" t="s">
        <v>32</v>
      </c>
      <c r="O34" s="168">
        <v>270</v>
      </c>
      <c r="P34" s="174">
        <f>O34/$O$11</f>
        <v>7.7586206896551727E-2</v>
      </c>
    </row>
    <row r="36" spans="2:16">
      <c r="B36" s="4" t="s">
        <v>76</v>
      </c>
    </row>
    <row r="37" spans="2:16">
      <c r="B37" s="207" t="s">
        <v>1185</v>
      </c>
    </row>
    <row r="38" spans="2:16">
      <c r="B38" s="4" t="s">
        <v>77</v>
      </c>
    </row>
    <row r="39" spans="2:16">
      <c r="B39" s="207" t="s">
        <v>78</v>
      </c>
    </row>
    <row r="40" spans="2:16">
      <c r="B40" s="207" t="s">
        <v>1000</v>
      </c>
    </row>
    <row r="41" spans="2:16">
      <c r="B41" s="20" t="s">
        <v>80</v>
      </c>
    </row>
    <row r="42" spans="2:16">
      <c r="B42" s="20"/>
    </row>
  </sheetData>
  <mergeCells count="28">
    <mergeCell ref="C7:F7"/>
    <mergeCell ref="C6:F6"/>
    <mergeCell ref="B6:B8"/>
    <mergeCell ref="C8:D8"/>
    <mergeCell ref="E8:F8"/>
    <mergeCell ref="H8:I8"/>
    <mergeCell ref="J8:K8"/>
    <mergeCell ref="M8:N8"/>
    <mergeCell ref="O8:P8"/>
    <mergeCell ref="H6:K6"/>
    <mergeCell ref="H7:K7"/>
    <mergeCell ref="M7:P7"/>
    <mergeCell ref="M6:P6"/>
    <mergeCell ref="C10:F10"/>
    <mergeCell ref="H10:K10"/>
    <mergeCell ref="M10:P10"/>
    <mergeCell ref="C11:D11"/>
    <mergeCell ref="C12:D12"/>
    <mergeCell ref="E11:F11"/>
    <mergeCell ref="E12:F12"/>
    <mergeCell ref="H11:I11"/>
    <mergeCell ref="J11:K11"/>
    <mergeCell ref="H12:I12"/>
    <mergeCell ref="J12:K12"/>
    <mergeCell ref="M11:N11"/>
    <mergeCell ref="O11:P11"/>
    <mergeCell ref="O12:P12"/>
    <mergeCell ref="M12:N12"/>
  </mergeCells>
  <hyperlinks>
    <hyperlink ref="B1" location="INDEX!A1" display="Back to index" xr:uid="{6B53D2D0-5832-4DE6-83F2-A5962D22C8CF}"/>
    <hyperlink ref="B41" location="'IDI disclaimer'!A1" display="See IDI disclaimer" xr:uid="{067C54C8-9FCE-4245-851D-C24C14370B33}"/>
  </hyperlink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D08840-3BD7-4659-83DF-2100218C25F6}">
  <sheetPr>
    <tabColor theme="8" tint="0.39997558519241921"/>
  </sheetPr>
  <dimension ref="A1:Q42"/>
  <sheetViews>
    <sheetView zoomScaleNormal="100" workbookViewId="0">
      <selection activeCell="A13" sqref="A13"/>
    </sheetView>
  </sheetViews>
  <sheetFormatPr defaultRowHeight="14.5"/>
  <cols>
    <col min="2" max="2" width="45.36328125" customWidth="1"/>
  </cols>
  <sheetData>
    <row r="1" spans="1:17">
      <c r="A1" s="190"/>
      <c r="B1" s="12" t="s">
        <v>26</v>
      </c>
      <c r="C1" s="55"/>
      <c r="D1" s="172"/>
      <c r="E1" s="55"/>
      <c r="F1" s="170"/>
      <c r="G1" s="170"/>
      <c r="H1" s="55"/>
      <c r="I1" s="55"/>
      <c r="J1" s="55"/>
      <c r="K1" s="55"/>
      <c r="L1" s="55"/>
      <c r="M1" s="55"/>
      <c r="N1" s="55"/>
      <c r="O1" s="55"/>
      <c r="P1" s="55"/>
      <c r="Q1" s="55"/>
    </row>
    <row r="2" spans="1:17" ht="23.5">
      <c r="A2" s="190"/>
      <c r="B2" s="6" t="s">
        <v>1213</v>
      </c>
      <c r="C2" s="190"/>
      <c r="D2" s="172"/>
      <c r="E2" s="190"/>
      <c r="F2" s="170"/>
      <c r="G2" s="170"/>
      <c r="H2" s="190"/>
      <c r="I2" s="190"/>
      <c r="J2" s="190"/>
      <c r="K2" s="190"/>
      <c r="L2" s="190"/>
      <c r="M2" s="190"/>
      <c r="N2" s="190"/>
      <c r="O2" s="190"/>
      <c r="P2" s="190"/>
      <c r="Q2" s="190"/>
    </row>
    <row r="3" spans="1:17">
      <c r="A3" s="190"/>
      <c r="B3" s="7" t="s">
        <v>1209</v>
      </c>
      <c r="C3" s="190"/>
      <c r="D3" s="172"/>
      <c r="E3" s="190"/>
      <c r="F3" s="170"/>
      <c r="G3" s="170"/>
      <c r="H3" s="190"/>
      <c r="I3" s="190"/>
      <c r="J3" s="190"/>
      <c r="K3" s="190"/>
      <c r="L3" s="190"/>
      <c r="M3" s="190"/>
      <c r="N3" s="190"/>
      <c r="O3" s="190"/>
      <c r="P3" s="190"/>
      <c r="Q3" s="190"/>
    </row>
    <row r="4" spans="1:17">
      <c r="A4" s="190"/>
      <c r="B4" s="231" t="s">
        <v>1210</v>
      </c>
      <c r="C4" s="180"/>
      <c r="D4" s="180"/>
      <c r="E4" s="180"/>
      <c r="F4" s="180"/>
      <c r="G4" s="180"/>
      <c r="H4" s="180"/>
      <c r="I4" s="180"/>
      <c r="J4" s="180"/>
      <c r="K4" s="180"/>
      <c r="L4" s="180"/>
      <c r="M4" s="180"/>
      <c r="N4" s="180"/>
      <c r="O4" s="180"/>
      <c r="P4" s="180"/>
      <c r="Q4" s="180"/>
    </row>
    <row r="5" spans="1:17">
      <c r="A5" s="190"/>
      <c r="B5" s="190"/>
      <c r="C5" s="190"/>
      <c r="D5" s="172"/>
      <c r="E5" s="190"/>
      <c r="F5" s="170"/>
      <c r="G5" s="170"/>
      <c r="H5" s="190"/>
      <c r="I5" s="190"/>
      <c r="J5" s="190"/>
      <c r="K5" s="190"/>
      <c r="L5" s="190"/>
      <c r="M5" s="190"/>
      <c r="N5" s="190"/>
      <c r="O5" s="190"/>
      <c r="P5" s="190"/>
      <c r="Q5" s="190"/>
    </row>
    <row r="6" spans="1:17">
      <c r="A6" s="190"/>
      <c r="B6" s="327"/>
      <c r="C6" s="323" t="s">
        <v>1173</v>
      </c>
      <c r="D6" s="324"/>
      <c r="E6" s="324"/>
      <c r="F6" s="325"/>
      <c r="G6" s="170"/>
      <c r="H6" s="323" t="s">
        <v>1174</v>
      </c>
      <c r="I6" s="324"/>
      <c r="J6" s="324"/>
      <c r="K6" s="325"/>
      <c r="L6" s="190"/>
      <c r="M6" s="323" t="s">
        <v>1175</v>
      </c>
      <c r="N6" s="324"/>
      <c r="O6" s="324"/>
      <c r="P6" s="325"/>
      <c r="Q6" s="190"/>
    </row>
    <row r="7" spans="1:17">
      <c r="A7" s="190"/>
      <c r="B7" s="328"/>
      <c r="C7" s="321" t="s">
        <v>983</v>
      </c>
      <c r="D7" s="326"/>
      <c r="E7" s="326"/>
      <c r="F7" s="322"/>
      <c r="G7" s="170"/>
      <c r="H7" s="321" t="s">
        <v>983</v>
      </c>
      <c r="I7" s="326"/>
      <c r="J7" s="326"/>
      <c r="K7" s="322"/>
      <c r="L7" s="190"/>
      <c r="M7" s="321" t="s">
        <v>983</v>
      </c>
      <c r="N7" s="326"/>
      <c r="O7" s="326"/>
      <c r="P7" s="322"/>
      <c r="Q7" s="190"/>
    </row>
    <row r="8" spans="1:17">
      <c r="A8" s="190"/>
      <c r="B8" s="329"/>
      <c r="C8" s="321" t="s">
        <v>984</v>
      </c>
      <c r="D8" s="322"/>
      <c r="E8" s="321" t="s">
        <v>43</v>
      </c>
      <c r="F8" s="322"/>
      <c r="G8" s="170"/>
      <c r="H8" s="321" t="s">
        <v>984</v>
      </c>
      <c r="I8" s="322"/>
      <c r="J8" s="321" t="s">
        <v>43</v>
      </c>
      <c r="K8" s="322"/>
      <c r="L8" s="190"/>
      <c r="M8" s="321" t="s">
        <v>984</v>
      </c>
      <c r="N8" s="322"/>
      <c r="O8" s="321" t="s">
        <v>43</v>
      </c>
      <c r="P8" s="322"/>
      <c r="Q8" s="190"/>
    </row>
    <row r="9" spans="1:17">
      <c r="A9" s="190"/>
      <c r="B9" s="194"/>
      <c r="C9" s="176" t="s">
        <v>29</v>
      </c>
      <c r="D9" s="176" t="s">
        <v>985</v>
      </c>
      <c r="E9" s="176" t="s">
        <v>29</v>
      </c>
      <c r="F9" s="176" t="s">
        <v>985</v>
      </c>
      <c r="G9" s="170"/>
      <c r="H9" s="176" t="s">
        <v>29</v>
      </c>
      <c r="I9" s="176" t="s">
        <v>985</v>
      </c>
      <c r="J9" s="176" t="s">
        <v>29</v>
      </c>
      <c r="K9" s="176" t="s">
        <v>985</v>
      </c>
      <c r="L9" s="190"/>
      <c r="M9" s="176" t="s">
        <v>29</v>
      </c>
      <c r="N9" s="176" t="s">
        <v>985</v>
      </c>
      <c r="O9" s="176" t="s">
        <v>29</v>
      </c>
      <c r="P9" s="176" t="s">
        <v>985</v>
      </c>
      <c r="Q9" s="190"/>
    </row>
    <row r="10" spans="1:17" ht="37.5">
      <c r="A10" s="190"/>
      <c r="B10" s="189" t="s">
        <v>1211</v>
      </c>
      <c r="C10" s="312">
        <v>858</v>
      </c>
      <c r="D10" s="313"/>
      <c r="E10" s="313"/>
      <c r="F10" s="313"/>
      <c r="G10" s="170"/>
      <c r="H10" s="312">
        <v>768</v>
      </c>
      <c r="I10" s="313"/>
      <c r="J10" s="313"/>
      <c r="K10" s="313"/>
      <c r="L10" s="190"/>
      <c r="M10" s="312">
        <v>642</v>
      </c>
      <c r="N10" s="313"/>
      <c r="O10" s="313"/>
      <c r="P10" s="313"/>
      <c r="Q10" s="190"/>
    </row>
    <row r="11" spans="1:17">
      <c r="A11" s="190"/>
      <c r="B11" s="15" t="s">
        <v>991</v>
      </c>
      <c r="C11" s="332">
        <v>381</v>
      </c>
      <c r="D11" s="333"/>
      <c r="E11" s="334">
        <v>303</v>
      </c>
      <c r="F11" s="333"/>
      <c r="G11" s="196"/>
      <c r="H11" s="334">
        <v>312</v>
      </c>
      <c r="I11" s="333"/>
      <c r="J11" s="334">
        <v>306</v>
      </c>
      <c r="K11" s="333"/>
      <c r="L11" s="197"/>
      <c r="M11" s="334">
        <v>249</v>
      </c>
      <c r="N11" s="333"/>
      <c r="O11" s="334">
        <v>267</v>
      </c>
      <c r="P11" s="333"/>
      <c r="Q11" s="190"/>
    </row>
    <row r="12" spans="1:17">
      <c r="A12" s="190"/>
      <c r="B12" s="19" t="s">
        <v>1214</v>
      </c>
      <c r="C12" s="335">
        <v>6</v>
      </c>
      <c r="D12" s="331"/>
      <c r="E12" s="330">
        <v>15</v>
      </c>
      <c r="F12" s="331"/>
      <c r="G12" s="196"/>
      <c r="H12" s="336">
        <v>6</v>
      </c>
      <c r="I12" s="331"/>
      <c r="J12" s="330">
        <v>15</v>
      </c>
      <c r="K12" s="336"/>
      <c r="L12" s="197"/>
      <c r="M12" s="336"/>
      <c r="N12" s="331"/>
      <c r="O12" s="330">
        <v>9</v>
      </c>
      <c r="P12" s="331"/>
      <c r="Q12" s="190"/>
    </row>
    <row r="13" spans="1:17">
      <c r="A13" s="190"/>
      <c r="B13" s="15"/>
      <c r="C13" s="167"/>
      <c r="D13" s="173"/>
      <c r="E13" s="167"/>
      <c r="F13" s="171"/>
      <c r="G13" s="170"/>
      <c r="H13" s="167"/>
      <c r="I13" s="167"/>
      <c r="J13" s="167"/>
      <c r="K13" s="167"/>
      <c r="L13" s="190"/>
      <c r="M13" s="167"/>
      <c r="N13" s="167"/>
      <c r="O13" s="167"/>
      <c r="P13" s="167"/>
      <c r="Q13" s="190"/>
    </row>
    <row r="14" spans="1:17">
      <c r="A14" s="190"/>
      <c r="B14" s="15" t="s">
        <v>992</v>
      </c>
      <c r="C14" s="168"/>
      <c r="D14" s="174"/>
      <c r="E14" s="168"/>
      <c r="F14" s="175"/>
      <c r="G14" s="170"/>
      <c r="H14" s="168"/>
      <c r="I14" s="174"/>
      <c r="J14" s="168"/>
      <c r="K14" s="174"/>
      <c r="L14" s="190"/>
      <c r="M14" s="168"/>
      <c r="N14" s="174"/>
      <c r="O14" s="168"/>
      <c r="P14" s="174"/>
      <c r="Q14" s="190"/>
    </row>
    <row r="15" spans="1:17">
      <c r="A15" s="190"/>
      <c r="B15" s="146" t="s">
        <v>1177</v>
      </c>
      <c r="C15" s="168">
        <v>69</v>
      </c>
      <c r="D15" s="174">
        <f>C15/SUM(C$15:C$22)</f>
        <v>0.1796875</v>
      </c>
      <c r="E15" s="168">
        <v>27</v>
      </c>
      <c r="F15" s="174">
        <f>E15/SUM(E$15:E$22)</f>
        <v>0.09</v>
      </c>
      <c r="G15" s="170"/>
      <c r="H15" s="168">
        <v>9</v>
      </c>
      <c r="I15" s="174">
        <f>H15/SUM(H$15:H$22)</f>
        <v>2.9411764705882353E-2</v>
      </c>
      <c r="J15" s="168">
        <v>9</v>
      </c>
      <c r="K15" s="174">
        <f>J15/SUM(J$15:J$22)</f>
        <v>2.9411764705882353E-2</v>
      </c>
      <c r="L15" s="190"/>
      <c r="M15" s="195" t="s">
        <v>32</v>
      </c>
      <c r="N15" s="174" t="s">
        <v>32</v>
      </c>
      <c r="O15" s="168">
        <v>6</v>
      </c>
      <c r="P15" s="174">
        <f>O15/SUM(O$15:O$22)</f>
        <v>2.2727272727272728E-2</v>
      </c>
      <c r="Q15" s="190"/>
    </row>
    <row r="16" spans="1:17">
      <c r="A16" s="190"/>
      <c r="B16" s="146" t="s">
        <v>1178</v>
      </c>
      <c r="C16" s="168">
        <v>39</v>
      </c>
      <c r="D16" s="174">
        <f t="shared" ref="D16:F22" si="0">C16/SUM(C$15:C$22)</f>
        <v>0.1015625</v>
      </c>
      <c r="E16" s="168">
        <v>18</v>
      </c>
      <c r="F16" s="174">
        <f t="shared" si="0"/>
        <v>0.06</v>
      </c>
      <c r="G16" s="170"/>
      <c r="H16" s="168">
        <v>0</v>
      </c>
      <c r="I16" s="174">
        <f t="shared" ref="I16:I22" si="1">H16/SUM(H$15:H$22)</f>
        <v>0</v>
      </c>
      <c r="J16" s="168">
        <v>6</v>
      </c>
      <c r="K16" s="174">
        <f t="shared" ref="K16:K22" si="2">J16/SUM(J$15:J$22)</f>
        <v>1.9607843137254902E-2</v>
      </c>
      <c r="L16" s="190"/>
      <c r="M16" s="195" t="s">
        <v>32</v>
      </c>
      <c r="N16" s="174" t="s">
        <v>32</v>
      </c>
      <c r="O16" s="168" t="s">
        <v>32</v>
      </c>
      <c r="P16" s="174" t="s">
        <v>32</v>
      </c>
      <c r="Q16" s="190"/>
    </row>
    <row r="17" spans="1:17">
      <c r="A17" s="190"/>
      <c r="B17" s="146" t="s">
        <v>1179</v>
      </c>
      <c r="C17" s="168">
        <v>42</v>
      </c>
      <c r="D17" s="174">
        <f t="shared" si="0"/>
        <v>0.109375</v>
      </c>
      <c r="E17" s="168">
        <v>24</v>
      </c>
      <c r="F17" s="174">
        <f t="shared" si="0"/>
        <v>0.08</v>
      </c>
      <c r="G17" s="170"/>
      <c r="H17" s="168">
        <v>9</v>
      </c>
      <c r="I17" s="174">
        <f t="shared" si="1"/>
        <v>2.9411764705882353E-2</v>
      </c>
      <c r="J17" s="168">
        <v>12</v>
      </c>
      <c r="K17" s="174">
        <f t="shared" si="2"/>
        <v>3.9215686274509803E-2</v>
      </c>
      <c r="L17" s="190"/>
      <c r="M17" s="195" t="s">
        <v>32</v>
      </c>
      <c r="N17" s="174" t="s">
        <v>32</v>
      </c>
      <c r="O17" s="168">
        <v>15</v>
      </c>
      <c r="P17" s="174">
        <f t="shared" ref="P17:P22" si="3">O17/SUM(O$15:O$22)</f>
        <v>5.6818181818181816E-2</v>
      </c>
      <c r="Q17" s="190"/>
    </row>
    <row r="18" spans="1:17">
      <c r="A18" s="190"/>
      <c r="B18" s="146" t="s">
        <v>1180</v>
      </c>
      <c r="C18" s="168">
        <v>27</v>
      </c>
      <c r="D18" s="174">
        <f t="shared" si="0"/>
        <v>7.03125E-2</v>
      </c>
      <c r="E18" s="168">
        <v>21</v>
      </c>
      <c r="F18" s="174">
        <f t="shared" si="0"/>
        <v>7.0000000000000007E-2</v>
      </c>
      <c r="G18" s="170"/>
      <c r="H18" s="168">
        <v>0</v>
      </c>
      <c r="I18" s="174">
        <f t="shared" si="1"/>
        <v>0</v>
      </c>
      <c r="J18" s="168">
        <v>15</v>
      </c>
      <c r="K18" s="174">
        <f t="shared" si="2"/>
        <v>4.9019607843137254E-2</v>
      </c>
      <c r="L18" s="190"/>
      <c r="M18" s="195" t="s">
        <v>32</v>
      </c>
      <c r="N18" s="174" t="s">
        <v>32</v>
      </c>
      <c r="O18" s="168">
        <v>15</v>
      </c>
      <c r="P18" s="174">
        <f t="shared" si="3"/>
        <v>5.6818181818181816E-2</v>
      </c>
      <c r="Q18" s="190"/>
    </row>
    <row r="19" spans="1:17">
      <c r="A19" s="190"/>
      <c r="B19" s="146" t="s">
        <v>1181</v>
      </c>
      <c r="C19" s="168">
        <v>33</v>
      </c>
      <c r="D19" s="174">
        <f t="shared" si="0"/>
        <v>8.59375E-2</v>
      </c>
      <c r="E19" s="168">
        <v>45</v>
      </c>
      <c r="F19" s="174">
        <f t="shared" si="0"/>
        <v>0.15</v>
      </c>
      <c r="G19" s="170"/>
      <c r="H19" s="168">
        <v>21</v>
      </c>
      <c r="I19" s="174">
        <f t="shared" si="1"/>
        <v>6.8627450980392163E-2</v>
      </c>
      <c r="J19" s="168">
        <v>36</v>
      </c>
      <c r="K19" s="174">
        <f t="shared" si="2"/>
        <v>0.11764705882352941</v>
      </c>
      <c r="L19" s="190"/>
      <c r="M19" s="195">
        <v>9</v>
      </c>
      <c r="N19" s="174">
        <f t="shared" ref="N19:N22" si="4">M19/SUM(M$15:M$22)</f>
        <v>3.896103896103896E-2</v>
      </c>
      <c r="O19" s="168">
        <v>18</v>
      </c>
      <c r="P19" s="174">
        <f t="shared" si="3"/>
        <v>6.8181818181818177E-2</v>
      </c>
      <c r="Q19" s="190"/>
    </row>
    <row r="20" spans="1:17">
      <c r="A20" s="190"/>
      <c r="B20" s="146" t="s">
        <v>1182</v>
      </c>
      <c r="C20" s="168">
        <v>27</v>
      </c>
      <c r="D20" s="174">
        <f t="shared" si="0"/>
        <v>7.03125E-2</v>
      </c>
      <c r="E20" s="168">
        <v>57</v>
      </c>
      <c r="F20" s="174">
        <f t="shared" si="0"/>
        <v>0.19</v>
      </c>
      <c r="G20" s="170"/>
      <c r="H20" s="168">
        <v>39</v>
      </c>
      <c r="I20" s="174">
        <f t="shared" si="1"/>
        <v>0.12745098039215685</v>
      </c>
      <c r="J20" s="168">
        <v>66</v>
      </c>
      <c r="K20" s="174">
        <f t="shared" si="2"/>
        <v>0.21568627450980393</v>
      </c>
      <c r="L20" s="190"/>
      <c r="M20" s="195">
        <v>21</v>
      </c>
      <c r="N20" s="174">
        <f t="shared" si="4"/>
        <v>9.0909090909090912E-2</v>
      </c>
      <c r="O20" s="168">
        <v>51</v>
      </c>
      <c r="P20" s="174">
        <f t="shared" si="3"/>
        <v>0.19318181818181818</v>
      </c>
      <c r="Q20" s="190"/>
    </row>
    <row r="21" spans="1:17">
      <c r="A21" s="190"/>
      <c r="B21" s="146" t="s">
        <v>1183</v>
      </c>
      <c r="C21" s="168">
        <v>81</v>
      </c>
      <c r="D21" s="174">
        <f t="shared" si="0"/>
        <v>0.2109375</v>
      </c>
      <c r="E21" s="168">
        <v>57</v>
      </c>
      <c r="F21" s="174">
        <f t="shared" si="0"/>
        <v>0.19</v>
      </c>
      <c r="G21" s="170"/>
      <c r="H21" s="168">
        <v>123</v>
      </c>
      <c r="I21" s="174">
        <f t="shared" si="1"/>
        <v>0.40196078431372551</v>
      </c>
      <c r="J21" s="168">
        <v>99</v>
      </c>
      <c r="K21" s="174">
        <f t="shared" si="2"/>
        <v>0.3235294117647059</v>
      </c>
      <c r="L21" s="190"/>
      <c r="M21" s="195">
        <v>87</v>
      </c>
      <c r="N21" s="174">
        <f t="shared" si="4"/>
        <v>0.37662337662337664</v>
      </c>
      <c r="O21" s="168">
        <v>81</v>
      </c>
      <c r="P21" s="174">
        <f t="shared" si="3"/>
        <v>0.30681818181818182</v>
      </c>
      <c r="Q21" s="190"/>
    </row>
    <row r="22" spans="1:17">
      <c r="A22" s="190"/>
      <c r="B22" s="146" t="s">
        <v>1184</v>
      </c>
      <c r="C22" s="168">
        <v>66</v>
      </c>
      <c r="D22" s="174">
        <f t="shared" si="0"/>
        <v>0.171875</v>
      </c>
      <c r="E22" s="168">
        <v>51</v>
      </c>
      <c r="F22" s="174">
        <f t="shared" si="0"/>
        <v>0.17</v>
      </c>
      <c r="G22" s="170"/>
      <c r="H22" s="168">
        <v>105</v>
      </c>
      <c r="I22" s="174">
        <f t="shared" si="1"/>
        <v>0.34313725490196079</v>
      </c>
      <c r="J22" s="168">
        <v>63</v>
      </c>
      <c r="K22" s="174">
        <f t="shared" si="2"/>
        <v>0.20588235294117646</v>
      </c>
      <c r="L22" s="190"/>
      <c r="M22" s="195">
        <v>114</v>
      </c>
      <c r="N22" s="174">
        <f t="shared" si="4"/>
        <v>0.4935064935064935</v>
      </c>
      <c r="O22" s="168">
        <v>78</v>
      </c>
      <c r="P22" s="174">
        <f t="shared" si="3"/>
        <v>0.29545454545454547</v>
      </c>
      <c r="Q22" s="190"/>
    </row>
    <row r="23" spans="1:17">
      <c r="A23" s="190"/>
      <c r="B23" s="15" t="s">
        <v>986</v>
      </c>
      <c r="C23" s="168"/>
      <c r="D23" s="174"/>
      <c r="E23" s="168"/>
      <c r="F23" s="175"/>
      <c r="G23" s="170"/>
      <c r="H23" s="168"/>
      <c r="I23" s="174"/>
      <c r="J23" s="168"/>
      <c r="K23" s="174"/>
      <c r="L23" s="190"/>
      <c r="M23" s="168"/>
      <c r="N23" s="174"/>
      <c r="O23" s="168"/>
      <c r="P23" s="174"/>
      <c r="Q23" s="190"/>
    </row>
    <row r="24" spans="1:17">
      <c r="A24" s="190"/>
      <c r="B24" s="146" t="s">
        <v>952</v>
      </c>
      <c r="C24" s="168">
        <v>372</v>
      </c>
      <c r="D24" s="174">
        <f>C24/$C$11</f>
        <v>0.97637795275590555</v>
      </c>
      <c r="E24" s="168">
        <v>102</v>
      </c>
      <c r="F24" s="175">
        <f t="shared" ref="F24:F34" si="5">E24/$E$11</f>
        <v>0.33663366336633666</v>
      </c>
      <c r="G24" s="170"/>
      <c r="H24" s="168">
        <v>309</v>
      </c>
      <c r="I24" s="174">
        <f>H24/$H$11</f>
        <v>0.99038461538461542</v>
      </c>
      <c r="J24" s="168">
        <v>87</v>
      </c>
      <c r="K24" s="174">
        <f t="shared" ref="K24:K28" si="6">J24/$J$11</f>
        <v>0.28431372549019607</v>
      </c>
      <c r="L24" s="190"/>
      <c r="M24" s="168">
        <v>246</v>
      </c>
      <c r="N24" s="174">
        <f>M24/$M$11</f>
        <v>0.98795180722891562</v>
      </c>
      <c r="O24" s="168">
        <v>72</v>
      </c>
      <c r="P24" s="174">
        <f t="shared" ref="P24:P28" si="7">O24/$O$11</f>
        <v>0.2696629213483146</v>
      </c>
      <c r="Q24" s="190"/>
    </row>
    <row r="25" spans="1:17">
      <c r="A25" s="190"/>
      <c r="B25" s="146" t="s">
        <v>953</v>
      </c>
      <c r="C25" s="168" t="s">
        <v>32</v>
      </c>
      <c r="D25" s="174" t="s">
        <v>32</v>
      </c>
      <c r="E25" s="168">
        <v>66</v>
      </c>
      <c r="F25" s="175">
        <f t="shared" si="5"/>
        <v>0.21782178217821782</v>
      </c>
      <c r="G25" s="170"/>
      <c r="H25" s="168"/>
      <c r="I25" s="174" t="s">
        <v>32</v>
      </c>
      <c r="J25" s="168">
        <v>57</v>
      </c>
      <c r="K25" s="174">
        <f t="shared" si="6"/>
        <v>0.18627450980392157</v>
      </c>
      <c r="L25" s="190"/>
      <c r="M25" s="168" t="s">
        <v>32</v>
      </c>
      <c r="N25" s="174" t="s">
        <v>32</v>
      </c>
      <c r="O25" s="168">
        <v>48</v>
      </c>
      <c r="P25" s="174">
        <f t="shared" si="7"/>
        <v>0.1797752808988764</v>
      </c>
      <c r="Q25" s="190"/>
    </row>
    <row r="26" spans="1:17">
      <c r="A26" s="190"/>
      <c r="B26" s="146" t="s">
        <v>954</v>
      </c>
      <c r="C26" s="168" t="s">
        <v>32</v>
      </c>
      <c r="D26" s="174" t="s">
        <v>32</v>
      </c>
      <c r="E26" s="168" t="s">
        <v>32</v>
      </c>
      <c r="F26" s="175" t="s">
        <v>32</v>
      </c>
      <c r="G26" s="170"/>
      <c r="H26" s="168"/>
      <c r="I26" s="174" t="s">
        <v>32</v>
      </c>
      <c r="J26" s="168">
        <v>12</v>
      </c>
      <c r="K26" s="174">
        <f t="shared" si="6"/>
        <v>3.9215686274509803E-2</v>
      </c>
      <c r="L26" s="190"/>
      <c r="M26" s="168" t="s">
        <v>32</v>
      </c>
      <c r="N26" s="174" t="s">
        <v>32</v>
      </c>
      <c r="O26" s="168">
        <v>6</v>
      </c>
      <c r="P26" s="174">
        <f t="shared" si="7"/>
        <v>2.247191011235955E-2</v>
      </c>
      <c r="Q26" s="190"/>
    </row>
    <row r="27" spans="1:17">
      <c r="A27" s="190"/>
      <c r="B27" s="146" t="s">
        <v>956</v>
      </c>
      <c r="C27" s="168" t="s">
        <v>32</v>
      </c>
      <c r="D27" s="174" t="s">
        <v>32</v>
      </c>
      <c r="E27" s="168">
        <v>51</v>
      </c>
      <c r="F27" s="175">
        <f t="shared" si="5"/>
        <v>0.16831683168316833</v>
      </c>
      <c r="G27" s="170"/>
      <c r="H27" s="168"/>
      <c r="I27" s="174" t="s">
        <v>32</v>
      </c>
      <c r="J27" s="168">
        <v>72</v>
      </c>
      <c r="K27" s="174">
        <f t="shared" si="6"/>
        <v>0.23529411764705882</v>
      </c>
      <c r="L27" s="190"/>
      <c r="M27" s="168" t="s">
        <v>32</v>
      </c>
      <c r="N27" s="174" t="s">
        <v>32</v>
      </c>
      <c r="O27" s="168">
        <v>51</v>
      </c>
      <c r="P27" s="174">
        <f t="shared" si="7"/>
        <v>0.19101123595505617</v>
      </c>
      <c r="Q27" s="190"/>
    </row>
    <row r="28" spans="1:17">
      <c r="A28" s="190"/>
      <c r="B28" s="146" t="s">
        <v>957</v>
      </c>
      <c r="C28" s="168" t="s">
        <v>32</v>
      </c>
      <c r="D28" s="174" t="s">
        <v>32</v>
      </c>
      <c r="E28" s="168">
        <v>33</v>
      </c>
      <c r="F28" s="175">
        <f t="shared" si="5"/>
        <v>0.10891089108910891</v>
      </c>
      <c r="G28" s="170"/>
      <c r="H28" s="168"/>
      <c r="I28" s="174" t="s">
        <v>32</v>
      </c>
      <c r="J28" s="168">
        <v>42</v>
      </c>
      <c r="K28" s="174">
        <f t="shared" si="6"/>
        <v>0.13725490196078433</v>
      </c>
      <c r="L28" s="190"/>
      <c r="M28" s="168" t="s">
        <v>32</v>
      </c>
      <c r="N28" s="174" t="s">
        <v>32</v>
      </c>
      <c r="O28" s="168">
        <v>36</v>
      </c>
      <c r="P28" s="174">
        <f t="shared" si="7"/>
        <v>0.1348314606741573</v>
      </c>
      <c r="Q28" s="190"/>
    </row>
    <row r="29" spans="1:17">
      <c r="A29" s="190"/>
      <c r="B29" s="146" t="s">
        <v>955</v>
      </c>
      <c r="C29" s="168">
        <v>9</v>
      </c>
      <c r="D29" s="174">
        <f>C29/$C$11</f>
        <v>2.3622047244094488E-2</v>
      </c>
      <c r="E29" s="168">
        <v>48</v>
      </c>
      <c r="F29" s="175">
        <f>E29/$E$11</f>
        <v>0.15841584158415842</v>
      </c>
      <c r="G29" s="170"/>
      <c r="H29" s="168">
        <v>0</v>
      </c>
      <c r="I29" s="174">
        <f>H29/$H$11</f>
        <v>0</v>
      </c>
      <c r="J29" s="168">
        <v>42</v>
      </c>
      <c r="K29" s="174">
        <f>J29/$J$11</f>
        <v>0.13725490196078433</v>
      </c>
      <c r="L29" s="190"/>
      <c r="M29" s="168" t="s">
        <v>32</v>
      </c>
      <c r="N29" s="174" t="s">
        <v>32</v>
      </c>
      <c r="O29" s="168">
        <v>51</v>
      </c>
      <c r="P29" s="174">
        <f>O29/$O$11</f>
        <v>0.19101123595505617</v>
      </c>
      <c r="Q29" s="190"/>
    </row>
    <row r="30" spans="1:17">
      <c r="A30" s="190"/>
      <c r="B30" s="15" t="s">
        <v>987</v>
      </c>
      <c r="C30" s="168"/>
      <c r="D30" s="174"/>
      <c r="E30" s="168"/>
      <c r="F30" s="175"/>
      <c r="G30" s="170"/>
      <c r="H30" s="168"/>
      <c r="I30" s="174"/>
      <c r="J30" s="168"/>
      <c r="K30" s="174"/>
      <c r="L30" s="190"/>
      <c r="M30" s="168"/>
      <c r="N30" s="174"/>
      <c r="O30" s="168"/>
      <c r="P30" s="174"/>
      <c r="Q30" s="190"/>
    </row>
    <row r="31" spans="1:17">
      <c r="A31" s="190"/>
      <c r="B31" s="146" t="s">
        <v>960</v>
      </c>
      <c r="C31" s="168" t="s">
        <v>32</v>
      </c>
      <c r="D31" s="174" t="s">
        <v>32</v>
      </c>
      <c r="E31" s="168" t="s">
        <v>32</v>
      </c>
      <c r="F31" s="175" t="s">
        <v>32</v>
      </c>
      <c r="G31" s="170"/>
      <c r="H31" s="168" t="s">
        <v>32</v>
      </c>
      <c r="I31" s="174" t="s">
        <v>32</v>
      </c>
      <c r="J31" s="195" t="s">
        <v>32</v>
      </c>
      <c r="K31" s="174" t="s">
        <v>32</v>
      </c>
      <c r="L31" s="190"/>
      <c r="M31" s="168" t="s">
        <v>32</v>
      </c>
      <c r="N31" s="174" t="s">
        <v>32</v>
      </c>
      <c r="O31" s="168" t="s">
        <v>32</v>
      </c>
      <c r="P31" s="174" t="s">
        <v>32</v>
      </c>
      <c r="Q31" s="190"/>
    </row>
    <row r="32" spans="1:17">
      <c r="A32" s="190"/>
      <c r="B32" s="146" t="s">
        <v>959</v>
      </c>
      <c r="C32" s="168" t="s">
        <v>32</v>
      </c>
      <c r="D32" s="174" t="s">
        <v>32</v>
      </c>
      <c r="E32" s="168">
        <v>66</v>
      </c>
      <c r="F32" s="175">
        <f t="shared" si="5"/>
        <v>0.21782178217821782</v>
      </c>
      <c r="G32" s="170"/>
      <c r="H32" s="168" t="s">
        <v>32</v>
      </c>
      <c r="I32" s="174" t="s">
        <v>32</v>
      </c>
      <c r="J32" s="195">
        <v>72</v>
      </c>
      <c r="K32" s="174">
        <f>J32/$J$11</f>
        <v>0.23529411764705882</v>
      </c>
      <c r="L32" s="190"/>
      <c r="M32" s="168" t="s">
        <v>32</v>
      </c>
      <c r="N32" s="174" t="s">
        <v>32</v>
      </c>
      <c r="O32" s="168">
        <v>69</v>
      </c>
      <c r="P32" s="174">
        <f>O32/$O$11</f>
        <v>0.25842696629213485</v>
      </c>
      <c r="Q32" s="190"/>
    </row>
    <row r="33" spans="1:17">
      <c r="A33" s="190"/>
      <c r="B33" s="146" t="s">
        <v>961</v>
      </c>
      <c r="C33" s="168">
        <v>381</v>
      </c>
      <c r="D33" s="174">
        <f>C33/$C$11</f>
        <v>1</v>
      </c>
      <c r="E33" s="168">
        <v>192</v>
      </c>
      <c r="F33" s="175">
        <f t="shared" si="5"/>
        <v>0.63366336633663367</v>
      </c>
      <c r="G33" s="170"/>
      <c r="H33" s="168">
        <v>312</v>
      </c>
      <c r="I33" s="174">
        <f>H33/$H$11</f>
        <v>1</v>
      </c>
      <c r="J33" s="195">
        <v>204</v>
      </c>
      <c r="K33" s="174">
        <f>J33/$J$11</f>
        <v>0.66666666666666663</v>
      </c>
      <c r="L33" s="190"/>
      <c r="M33" s="168">
        <v>249</v>
      </c>
      <c r="N33" s="174">
        <f>M33/$M$11</f>
        <v>1</v>
      </c>
      <c r="O33" s="168">
        <v>165</v>
      </c>
      <c r="P33" s="174">
        <f>O33/$O$11</f>
        <v>0.6179775280898876</v>
      </c>
      <c r="Q33" s="190"/>
    </row>
    <row r="34" spans="1:17">
      <c r="A34" s="190"/>
      <c r="B34" s="146" t="s">
        <v>962</v>
      </c>
      <c r="C34" s="168" t="s">
        <v>32</v>
      </c>
      <c r="D34" s="174" t="s">
        <v>32</v>
      </c>
      <c r="E34" s="168">
        <v>33</v>
      </c>
      <c r="F34" s="175">
        <f t="shared" si="5"/>
        <v>0.10891089108910891</v>
      </c>
      <c r="G34" s="170"/>
      <c r="H34" s="168" t="s">
        <v>32</v>
      </c>
      <c r="I34" s="174" t="s">
        <v>32</v>
      </c>
      <c r="J34" s="195">
        <v>24</v>
      </c>
      <c r="K34" s="174">
        <f>J34/$J$11</f>
        <v>7.8431372549019607E-2</v>
      </c>
      <c r="L34" s="190"/>
      <c r="M34" s="168" t="s">
        <v>32</v>
      </c>
      <c r="N34" s="174" t="s">
        <v>32</v>
      </c>
      <c r="O34" s="168">
        <v>27</v>
      </c>
      <c r="P34" s="174">
        <f>O34/$O$11</f>
        <v>0.10112359550561797</v>
      </c>
      <c r="Q34" s="190"/>
    </row>
    <row r="35" spans="1:17">
      <c r="A35" s="190"/>
      <c r="B35" s="190"/>
      <c r="C35" s="190"/>
      <c r="D35" s="172"/>
      <c r="E35" s="190"/>
      <c r="F35" s="170"/>
      <c r="G35" s="170"/>
      <c r="H35" s="190"/>
      <c r="I35" s="190"/>
      <c r="J35" s="190"/>
      <c r="K35" s="190"/>
      <c r="L35" s="190"/>
      <c r="M35" s="190"/>
      <c r="N35" s="190"/>
      <c r="O35" s="190"/>
      <c r="P35" s="190"/>
      <c r="Q35" s="190"/>
    </row>
    <row r="36" spans="1:17">
      <c r="A36" s="190"/>
      <c r="B36" s="4" t="s">
        <v>76</v>
      </c>
      <c r="C36" s="190"/>
      <c r="D36" s="172"/>
      <c r="E36" s="190"/>
      <c r="F36" s="170"/>
      <c r="G36" s="170"/>
      <c r="H36" s="190"/>
      <c r="I36" s="190"/>
      <c r="J36" s="190"/>
      <c r="K36" s="190"/>
      <c r="L36" s="190"/>
      <c r="M36" s="190"/>
      <c r="N36" s="190"/>
      <c r="O36" s="190"/>
      <c r="P36" s="190"/>
      <c r="Q36" s="190"/>
    </row>
    <row r="37" spans="1:17">
      <c r="A37" s="190"/>
      <c r="B37" s="207" t="s">
        <v>1185</v>
      </c>
      <c r="C37" s="190"/>
      <c r="D37" s="172"/>
      <c r="E37" s="190"/>
      <c r="F37" s="170"/>
      <c r="G37" s="170"/>
      <c r="H37" s="190"/>
      <c r="I37" s="190"/>
      <c r="J37" s="190"/>
      <c r="K37" s="190"/>
      <c r="L37" s="190"/>
      <c r="M37" s="190"/>
      <c r="N37" s="190"/>
      <c r="O37" s="190"/>
      <c r="P37" s="190"/>
      <c r="Q37" s="190"/>
    </row>
    <row r="38" spans="1:17">
      <c r="A38" s="190"/>
      <c r="B38" s="4" t="s">
        <v>77</v>
      </c>
      <c r="C38" s="190"/>
      <c r="D38" s="172"/>
      <c r="E38" s="190"/>
      <c r="F38" s="170"/>
      <c r="G38" s="170"/>
      <c r="H38" s="190"/>
      <c r="I38" s="190"/>
      <c r="J38" s="190"/>
      <c r="K38" s="190"/>
      <c r="L38" s="190"/>
      <c r="M38" s="190"/>
      <c r="N38" s="190"/>
      <c r="O38" s="190"/>
      <c r="P38" s="190"/>
      <c r="Q38" s="190"/>
    </row>
    <row r="39" spans="1:17">
      <c r="A39" s="190"/>
      <c r="B39" s="207" t="s">
        <v>78</v>
      </c>
      <c r="C39" s="190"/>
      <c r="D39" s="172"/>
      <c r="E39" s="190"/>
      <c r="F39" s="170"/>
      <c r="G39" s="170"/>
      <c r="H39" s="190"/>
      <c r="I39" s="190"/>
      <c r="J39" s="190"/>
      <c r="K39" s="190"/>
      <c r="L39" s="190"/>
      <c r="M39" s="190"/>
      <c r="N39" s="190"/>
      <c r="O39" s="190"/>
      <c r="P39" s="190"/>
      <c r="Q39" s="190"/>
    </row>
    <row r="40" spans="1:17">
      <c r="B40" s="207" t="s">
        <v>1000</v>
      </c>
    </row>
    <row r="41" spans="1:17">
      <c r="B41" s="20" t="s">
        <v>80</v>
      </c>
    </row>
    <row r="42" spans="1:17">
      <c r="B42" s="20"/>
    </row>
  </sheetData>
  <mergeCells count="28">
    <mergeCell ref="B6:B8"/>
    <mergeCell ref="C6:F6"/>
    <mergeCell ref="H6:K6"/>
    <mergeCell ref="M6:P6"/>
    <mergeCell ref="C7:F7"/>
    <mergeCell ref="H7:K7"/>
    <mergeCell ref="M7:P7"/>
    <mergeCell ref="C8:D8"/>
    <mergeCell ref="E8:F8"/>
    <mergeCell ref="H8:I8"/>
    <mergeCell ref="J8:K8"/>
    <mergeCell ref="M8:N8"/>
    <mergeCell ref="O8:P8"/>
    <mergeCell ref="C10:F10"/>
    <mergeCell ref="H10:K10"/>
    <mergeCell ref="M10:P10"/>
    <mergeCell ref="O12:P12"/>
    <mergeCell ref="C11:D11"/>
    <mergeCell ref="E11:F11"/>
    <mergeCell ref="H11:I11"/>
    <mergeCell ref="J11:K11"/>
    <mergeCell ref="M11:N11"/>
    <mergeCell ref="O11:P11"/>
    <mergeCell ref="C12:D12"/>
    <mergeCell ref="E12:F12"/>
    <mergeCell ref="H12:I12"/>
    <mergeCell ref="J12:K12"/>
    <mergeCell ref="M12:N12"/>
  </mergeCells>
  <hyperlinks>
    <hyperlink ref="B1" location="INDEX!A1" display="Back to index" xr:uid="{CB953842-17E7-4D5B-BF94-3DC56148C5B0}"/>
    <hyperlink ref="B41" location="'IDI disclaimer'!A1" display="See IDI disclaimer" xr:uid="{E06B680E-0510-43A4-8C09-02BA809A1B5A}"/>
  </hyperlink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400749-F59C-473F-878A-31DD935867BB}">
  <sheetPr>
    <tabColor theme="8" tint="0.39997558519241921"/>
  </sheetPr>
  <dimension ref="A1:Q41"/>
  <sheetViews>
    <sheetView zoomScaleNormal="100" workbookViewId="0">
      <selection activeCell="B3" sqref="B3"/>
    </sheetView>
  </sheetViews>
  <sheetFormatPr defaultRowHeight="14.5"/>
  <cols>
    <col min="2" max="2" width="45.36328125" customWidth="1"/>
  </cols>
  <sheetData>
    <row r="1" spans="1:17">
      <c r="A1" s="190"/>
      <c r="B1" s="12" t="s">
        <v>26</v>
      </c>
      <c r="C1" s="55"/>
      <c r="D1" s="172"/>
      <c r="E1" s="55"/>
      <c r="F1" s="170"/>
      <c r="G1" s="170"/>
      <c r="H1" s="55"/>
      <c r="I1" s="55"/>
      <c r="J1" s="55"/>
      <c r="K1" s="55"/>
      <c r="L1" s="55"/>
      <c r="M1" s="55"/>
      <c r="N1" s="55"/>
      <c r="O1" s="55"/>
      <c r="P1" s="55"/>
      <c r="Q1" s="55"/>
    </row>
    <row r="2" spans="1:17" ht="23.5">
      <c r="A2" s="190"/>
      <c r="B2" s="6" t="s">
        <v>1215</v>
      </c>
      <c r="C2" s="190"/>
      <c r="D2" s="172"/>
      <c r="E2" s="190"/>
      <c r="F2" s="170"/>
      <c r="G2" s="170"/>
      <c r="H2" s="190"/>
      <c r="I2" s="190"/>
      <c r="J2" s="190"/>
      <c r="K2" s="190"/>
      <c r="L2" s="190"/>
      <c r="M2" s="190"/>
      <c r="N2" s="190"/>
      <c r="O2" s="190"/>
      <c r="P2" s="190"/>
      <c r="Q2" s="190"/>
    </row>
    <row r="3" spans="1:17">
      <c r="A3" s="190"/>
      <c r="B3" s="7" t="s">
        <v>1209</v>
      </c>
      <c r="C3" s="190"/>
      <c r="D3" s="172"/>
      <c r="E3" s="190"/>
      <c r="F3" s="170"/>
      <c r="G3" s="170"/>
      <c r="H3" s="190"/>
      <c r="I3" s="190"/>
      <c r="J3" s="190"/>
      <c r="K3" s="190"/>
      <c r="L3" s="190"/>
      <c r="M3" s="190"/>
      <c r="N3" s="190"/>
      <c r="O3" s="190"/>
      <c r="P3" s="190"/>
      <c r="Q3" s="190"/>
    </row>
    <row r="4" spans="1:17">
      <c r="A4" s="190"/>
      <c r="B4" s="231" t="s">
        <v>1210</v>
      </c>
      <c r="C4" s="180"/>
      <c r="D4" s="180"/>
      <c r="E4" s="180"/>
      <c r="F4" s="180"/>
      <c r="G4" s="180"/>
      <c r="H4" s="180"/>
      <c r="I4" s="180"/>
      <c r="J4" s="180"/>
      <c r="K4" s="180"/>
      <c r="L4" s="180"/>
      <c r="M4" s="180"/>
      <c r="N4" s="180"/>
      <c r="O4" s="180"/>
      <c r="P4" s="180"/>
      <c r="Q4" s="180"/>
    </row>
    <row r="5" spans="1:17">
      <c r="A5" s="190"/>
      <c r="B5" s="190"/>
      <c r="C5" s="190"/>
      <c r="D5" s="172"/>
      <c r="E5" s="190"/>
      <c r="F5" s="170"/>
      <c r="G5" s="170"/>
      <c r="H5" s="190"/>
      <c r="I5" s="190"/>
      <c r="J5" s="190"/>
      <c r="K5" s="190"/>
      <c r="L5" s="190"/>
      <c r="M5" s="190"/>
      <c r="N5" s="190"/>
      <c r="O5" s="190"/>
      <c r="P5" s="190"/>
      <c r="Q5" s="190"/>
    </row>
    <row r="6" spans="1:17">
      <c r="A6" s="190"/>
      <c r="B6" s="327"/>
      <c r="C6" s="323" t="s">
        <v>1173</v>
      </c>
      <c r="D6" s="324"/>
      <c r="E6" s="324"/>
      <c r="F6" s="325"/>
      <c r="G6" s="170"/>
      <c r="H6" s="323" t="s">
        <v>1174</v>
      </c>
      <c r="I6" s="324"/>
      <c r="J6" s="324"/>
      <c r="K6" s="325"/>
      <c r="L6" s="190"/>
      <c r="M6" s="323" t="s">
        <v>1175</v>
      </c>
      <c r="N6" s="324"/>
      <c r="O6" s="324"/>
      <c r="P6" s="325"/>
      <c r="Q6" s="190"/>
    </row>
    <row r="7" spans="1:17">
      <c r="A7" s="190"/>
      <c r="B7" s="328"/>
      <c r="C7" s="321" t="s">
        <v>983</v>
      </c>
      <c r="D7" s="326"/>
      <c r="E7" s="326"/>
      <c r="F7" s="322"/>
      <c r="G7" s="170"/>
      <c r="H7" s="321" t="s">
        <v>983</v>
      </c>
      <c r="I7" s="326"/>
      <c r="J7" s="326"/>
      <c r="K7" s="322"/>
      <c r="L7" s="190"/>
      <c r="M7" s="321" t="s">
        <v>983</v>
      </c>
      <c r="N7" s="326"/>
      <c r="O7" s="326"/>
      <c r="P7" s="322"/>
      <c r="Q7" s="190"/>
    </row>
    <row r="8" spans="1:17">
      <c r="A8" s="190"/>
      <c r="B8" s="329"/>
      <c r="C8" s="321" t="s">
        <v>984</v>
      </c>
      <c r="D8" s="322"/>
      <c r="E8" s="321" t="s">
        <v>43</v>
      </c>
      <c r="F8" s="322"/>
      <c r="G8" s="170"/>
      <c r="H8" s="321" t="s">
        <v>984</v>
      </c>
      <c r="I8" s="322"/>
      <c r="J8" s="321" t="s">
        <v>43</v>
      </c>
      <c r="K8" s="322"/>
      <c r="L8" s="190"/>
      <c r="M8" s="321" t="s">
        <v>984</v>
      </c>
      <c r="N8" s="322"/>
      <c r="O8" s="321" t="s">
        <v>43</v>
      </c>
      <c r="P8" s="322"/>
      <c r="Q8" s="190"/>
    </row>
    <row r="9" spans="1:17">
      <c r="A9" s="190"/>
      <c r="B9" s="194"/>
      <c r="C9" s="176" t="s">
        <v>29</v>
      </c>
      <c r="D9" s="176" t="s">
        <v>985</v>
      </c>
      <c r="E9" s="176" t="s">
        <v>29</v>
      </c>
      <c r="F9" s="176" t="s">
        <v>985</v>
      </c>
      <c r="G9" s="170"/>
      <c r="H9" s="176" t="s">
        <v>29</v>
      </c>
      <c r="I9" s="176" t="s">
        <v>985</v>
      </c>
      <c r="J9" s="176" t="s">
        <v>29</v>
      </c>
      <c r="K9" s="176" t="s">
        <v>985</v>
      </c>
      <c r="L9" s="190"/>
      <c r="M9" s="176" t="s">
        <v>29</v>
      </c>
      <c r="N9" s="176" t="s">
        <v>985</v>
      </c>
      <c r="O9" s="176" t="s">
        <v>29</v>
      </c>
      <c r="P9" s="176" t="s">
        <v>985</v>
      </c>
      <c r="Q9" s="190"/>
    </row>
    <row r="10" spans="1:17" ht="37.5">
      <c r="A10" s="190"/>
      <c r="B10" s="189" t="s">
        <v>1211</v>
      </c>
      <c r="C10" s="312">
        <v>255</v>
      </c>
      <c r="D10" s="313"/>
      <c r="E10" s="313"/>
      <c r="F10" s="313"/>
      <c r="G10" s="170"/>
      <c r="H10" s="312">
        <v>231</v>
      </c>
      <c r="I10" s="313"/>
      <c r="J10" s="313"/>
      <c r="K10" s="313"/>
      <c r="L10" s="190"/>
      <c r="M10" s="312">
        <v>198</v>
      </c>
      <c r="N10" s="313"/>
      <c r="O10" s="313"/>
      <c r="P10" s="313"/>
      <c r="Q10" s="190"/>
    </row>
    <row r="11" spans="1:17">
      <c r="A11" s="190"/>
      <c r="B11" s="15" t="s">
        <v>991</v>
      </c>
      <c r="C11" s="318">
        <v>114</v>
      </c>
      <c r="D11" s="315"/>
      <c r="E11" s="318">
        <v>75</v>
      </c>
      <c r="F11" s="315"/>
      <c r="G11" s="196"/>
      <c r="H11" s="334">
        <v>102</v>
      </c>
      <c r="I11" s="333"/>
      <c r="J11" s="334">
        <v>72</v>
      </c>
      <c r="K11" s="333"/>
      <c r="L11" s="197"/>
      <c r="M11" s="334">
        <v>81</v>
      </c>
      <c r="N11" s="333"/>
      <c r="O11" s="334">
        <v>63</v>
      </c>
      <c r="P11" s="333"/>
      <c r="Q11" s="190"/>
    </row>
    <row r="12" spans="1:17">
      <c r="A12" s="190"/>
      <c r="B12" s="19" t="s">
        <v>1214</v>
      </c>
      <c r="C12" s="339" t="s">
        <v>32</v>
      </c>
      <c r="D12" s="340"/>
      <c r="E12" s="339">
        <v>6</v>
      </c>
      <c r="F12" s="340"/>
      <c r="G12" s="196"/>
      <c r="H12" s="341" t="s">
        <v>32</v>
      </c>
      <c r="I12" s="338"/>
      <c r="J12" s="337" t="s">
        <v>32</v>
      </c>
      <c r="K12" s="341"/>
      <c r="L12" s="204"/>
      <c r="M12" s="341" t="s">
        <v>32</v>
      </c>
      <c r="N12" s="338"/>
      <c r="O12" s="337"/>
      <c r="P12" s="338"/>
      <c r="Q12" s="190"/>
    </row>
    <row r="13" spans="1:17">
      <c r="A13" s="190"/>
      <c r="B13" s="15" t="s">
        <v>992</v>
      </c>
      <c r="C13" s="168"/>
      <c r="D13" s="174"/>
      <c r="E13" s="168"/>
      <c r="F13" s="175"/>
      <c r="G13" s="170"/>
      <c r="H13" s="168"/>
      <c r="I13" s="174"/>
      <c r="J13" s="168"/>
      <c r="K13" s="174"/>
      <c r="L13" s="190"/>
      <c r="M13" s="168"/>
      <c r="N13" s="174"/>
      <c r="O13" s="168"/>
      <c r="P13" s="174"/>
      <c r="Q13" s="190"/>
    </row>
    <row r="14" spans="1:17">
      <c r="A14" s="190"/>
      <c r="B14" s="146" t="s">
        <v>1177</v>
      </c>
      <c r="C14" s="168">
        <v>21</v>
      </c>
      <c r="D14" s="174">
        <f>C14/SUM(C$14:C$21)</f>
        <v>0.1891891891891892</v>
      </c>
      <c r="E14" s="168">
        <v>9</v>
      </c>
      <c r="F14" s="174">
        <f>E14/SUM(E$14:E$21)</f>
        <v>0.125</v>
      </c>
      <c r="G14" s="170"/>
      <c r="H14" s="168" t="s">
        <v>32</v>
      </c>
      <c r="I14" s="174" t="s">
        <v>32</v>
      </c>
      <c r="J14" t="s">
        <v>32</v>
      </c>
      <c r="K14" s="174" t="s">
        <v>32</v>
      </c>
      <c r="L14" s="190"/>
      <c r="M14" s="168" t="s">
        <v>32</v>
      </c>
      <c r="N14" s="174" t="s">
        <v>32</v>
      </c>
      <c r="O14" s="168" t="s">
        <v>32</v>
      </c>
      <c r="P14" s="174" t="s">
        <v>32</v>
      </c>
      <c r="Q14" s="190"/>
    </row>
    <row r="15" spans="1:17">
      <c r="A15" s="190"/>
      <c r="B15" s="146" t="s">
        <v>1178</v>
      </c>
      <c r="C15" s="168">
        <v>15</v>
      </c>
      <c r="D15" s="174">
        <f t="shared" ref="D15:F21" si="0">C15/SUM(C$14:C$21)</f>
        <v>0.13513513513513514</v>
      </c>
      <c r="E15" s="168" t="s">
        <v>32</v>
      </c>
      <c r="F15" s="174" t="s">
        <v>32</v>
      </c>
      <c r="G15" s="170"/>
      <c r="H15" s="168" t="s">
        <v>32</v>
      </c>
      <c r="I15" s="174" t="s">
        <v>32</v>
      </c>
      <c r="J15" t="s">
        <v>32</v>
      </c>
      <c r="K15" s="174" t="s">
        <v>32</v>
      </c>
      <c r="L15" s="190"/>
      <c r="M15" s="168" t="s">
        <v>32</v>
      </c>
      <c r="N15" s="174" t="s">
        <v>32</v>
      </c>
      <c r="O15" s="168" t="s">
        <v>32</v>
      </c>
      <c r="P15" s="174" t="s">
        <v>32</v>
      </c>
      <c r="Q15" s="190"/>
    </row>
    <row r="16" spans="1:17">
      <c r="A16" s="190"/>
      <c r="B16" s="146" t="s">
        <v>1179</v>
      </c>
      <c r="C16" s="168">
        <v>12</v>
      </c>
      <c r="D16" s="174">
        <f t="shared" si="0"/>
        <v>0.10810810810810811</v>
      </c>
      <c r="E16" s="168">
        <v>6</v>
      </c>
      <c r="F16" s="174">
        <f t="shared" si="0"/>
        <v>8.3333333333333329E-2</v>
      </c>
      <c r="G16" s="170"/>
      <c r="H16" s="168" t="s">
        <v>32</v>
      </c>
      <c r="I16" s="174" t="s">
        <v>32</v>
      </c>
      <c r="J16" t="s">
        <v>32</v>
      </c>
      <c r="K16" s="174" t="s">
        <v>32</v>
      </c>
      <c r="L16" s="190"/>
      <c r="M16" s="168" t="s">
        <v>32</v>
      </c>
      <c r="N16" s="174" t="s">
        <v>32</v>
      </c>
      <c r="O16" s="168" t="s">
        <v>32</v>
      </c>
      <c r="P16" s="174" t="s">
        <v>32</v>
      </c>
      <c r="Q16" s="190"/>
    </row>
    <row r="17" spans="1:17">
      <c r="A17" s="190"/>
      <c r="B17" s="146" t="s">
        <v>1180</v>
      </c>
      <c r="C17" s="168">
        <v>12</v>
      </c>
      <c r="D17" s="174">
        <f t="shared" si="0"/>
        <v>0.10810810810810811</v>
      </c>
      <c r="E17" s="168">
        <v>6</v>
      </c>
      <c r="F17" s="174">
        <f t="shared" si="0"/>
        <v>8.3333333333333329E-2</v>
      </c>
      <c r="G17" s="170"/>
      <c r="H17" s="168" t="s">
        <v>32</v>
      </c>
      <c r="I17" s="174" t="s">
        <v>32</v>
      </c>
      <c r="J17" t="s">
        <v>32</v>
      </c>
      <c r="K17" s="174" t="s">
        <v>32</v>
      </c>
      <c r="L17" s="190"/>
      <c r="M17" s="168" t="s">
        <v>32</v>
      </c>
      <c r="N17" s="174" t="s">
        <v>32</v>
      </c>
      <c r="O17" s="168" t="s">
        <v>32</v>
      </c>
      <c r="P17" s="174" t="s">
        <v>32</v>
      </c>
      <c r="Q17" s="190"/>
    </row>
    <row r="18" spans="1:17">
      <c r="A18" s="190"/>
      <c r="B18" s="146" t="s">
        <v>1181</v>
      </c>
      <c r="C18" s="168">
        <v>9</v>
      </c>
      <c r="D18" s="174">
        <f t="shared" si="0"/>
        <v>8.1081081081081086E-2</v>
      </c>
      <c r="E18" s="168">
        <v>15</v>
      </c>
      <c r="F18" s="174">
        <f t="shared" si="0"/>
        <v>0.20833333333333334</v>
      </c>
      <c r="G18" s="170"/>
      <c r="H18" s="168">
        <v>9</v>
      </c>
      <c r="I18" s="174">
        <f t="shared" ref="I18:I21" si="1">H18/SUM(H$14:H$21)</f>
        <v>9.6774193548387094E-2</v>
      </c>
      <c r="J18">
        <v>9</v>
      </c>
      <c r="K18" s="174">
        <f t="shared" ref="K18:K21" si="2">J18/SUM(J$14:J$21)</f>
        <v>0.14285714285714285</v>
      </c>
      <c r="L18" s="190"/>
      <c r="M18" s="168">
        <v>6</v>
      </c>
      <c r="N18" s="174">
        <f t="shared" ref="N18:N21" si="3">M18/SUM(M$14:M$21)</f>
        <v>0.08</v>
      </c>
      <c r="O18" s="168" t="s">
        <v>32</v>
      </c>
      <c r="P18" s="174" t="s">
        <v>32</v>
      </c>
      <c r="Q18" s="190"/>
    </row>
    <row r="19" spans="1:17">
      <c r="A19" s="190"/>
      <c r="B19" s="146" t="s">
        <v>1182</v>
      </c>
      <c r="C19" s="168">
        <v>9</v>
      </c>
      <c r="D19" s="174">
        <f t="shared" si="0"/>
        <v>8.1081081081081086E-2</v>
      </c>
      <c r="E19" s="168">
        <v>15</v>
      </c>
      <c r="F19" s="174">
        <f t="shared" si="0"/>
        <v>0.20833333333333334</v>
      </c>
      <c r="G19" s="170"/>
      <c r="H19" s="168">
        <v>12</v>
      </c>
      <c r="I19" s="174">
        <f t="shared" si="1"/>
        <v>0.12903225806451613</v>
      </c>
      <c r="J19">
        <v>15</v>
      </c>
      <c r="K19" s="174">
        <f t="shared" si="2"/>
        <v>0.23809523809523808</v>
      </c>
      <c r="L19" s="190"/>
      <c r="M19" s="168">
        <v>6</v>
      </c>
      <c r="N19" s="174">
        <f t="shared" si="3"/>
        <v>0.08</v>
      </c>
      <c r="O19" s="168">
        <v>15</v>
      </c>
      <c r="P19" s="174">
        <f t="shared" ref="P19:P21" si="4">O19/SUM(O$14:O$21)</f>
        <v>0.26315789473684209</v>
      </c>
      <c r="Q19" s="190"/>
    </row>
    <row r="20" spans="1:17">
      <c r="A20" s="190"/>
      <c r="B20" s="146" t="s">
        <v>1183</v>
      </c>
      <c r="C20" s="168">
        <v>15</v>
      </c>
      <c r="D20" s="174">
        <f t="shared" si="0"/>
        <v>0.13513513513513514</v>
      </c>
      <c r="E20" s="168">
        <v>9</v>
      </c>
      <c r="F20" s="174">
        <f t="shared" si="0"/>
        <v>0.125</v>
      </c>
      <c r="G20" s="170"/>
      <c r="H20" s="168">
        <v>45</v>
      </c>
      <c r="I20" s="174">
        <f t="shared" si="1"/>
        <v>0.4838709677419355</v>
      </c>
      <c r="J20">
        <v>21</v>
      </c>
      <c r="K20" s="174">
        <f t="shared" si="2"/>
        <v>0.33333333333333331</v>
      </c>
      <c r="L20" s="190"/>
      <c r="M20" s="168">
        <v>33</v>
      </c>
      <c r="N20" s="174">
        <f t="shared" si="3"/>
        <v>0.44</v>
      </c>
      <c r="O20" s="168">
        <v>21</v>
      </c>
      <c r="P20" s="174">
        <f t="shared" si="4"/>
        <v>0.36842105263157893</v>
      </c>
      <c r="Q20" s="190"/>
    </row>
    <row r="21" spans="1:17">
      <c r="A21" s="190"/>
      <c r="B21" s="146" t="s">
        <v>1184</v>
      </c>
      <c r="C21" s="168">
        <v>18</v>
      </c>
      <c r="D21" s="174">
        <f t="shared" si="0"/>
        <v>0.16216216216216217</v>
      </c>
      <c r="E21" s="168">
        <v>12</v>
      </c>
      <c r="F21" s="174">
        <f t="shared" si="0"/>
        <v>0.16666666666666666</v>
      </c>
      <c r="G21" s="170"/>
      <c r="H21" s="168">
        <v>27</v>
      </c>
      <c r="I21" s="174">
        <f t="shared" si="1"/>
        <v>0.29032258064516131</v>
      </c>
      <c r="J21">
        <v>18</v>
      </c>
      <c r="K21" s="174">
        <f t="shared" si="2"/>
        <v>0.2857142857142857</v>
      </c>
      <c r="L21" s="190"/>
      <c r="M21" s="168">
        <v>30</v>
      </c>
      <c r="N21" s="174">
        <f t="shared" si="3"/>
        <v>0.4</v>
      </c>
      <c r="O21" s="168">
        <v>21</v>
      </c>
      <c r="P21" s="174">
        <f t="shared" si="4"/>
        <v>0.36842105263157893</v>
      </c>
      <c r="Q21" s="190"/>
    </row>
    <row r="22" spans="1:17">
      <c r="A22" s="190"/>
      <c r="B22" s="15" t="s">
        <v>986</v>
      </c>
      <c r="C22" s="168"/>
      <c r="D22" s="174"/>
      <c r="E22" s="168"/>
      <c r="F22" s="175"/>
      <c r="G22" s="170"/>
      <c r="H22" s="168"/>
      <c r="I22" s="174"/>
      <c r="J22" s="205"/>
      <c r="K22" s="174"/>
      <c r="L22" s="190"/>
      <c r="M22" s="168"/>
      <c r="N22" s="174"/>
      <c r="O22" s="168"/>
      <c r="P22" s="174"/>
      <c r="Q22" s="190"/>
    </row>
    <row r="23" spans="1:17">
      <c r="A23" s="190"/>
      <c r="B23" s="146" t="s">
        <v>952</v>
      </c>
      <c r="C23" s="168">
        <v>114</v>
      </c>
      <c r="D23" s="174">
        <f>C23/$C$11</f>
        <v>1</v>
      </c>
      <c r="E23" s="168">
        <v>15</v>
      </c>
      <c r="F23" s="175">
        <f t="shared" ref="F23:F33" si="5">E23/$E$11</f>
        <v>0.2</v>
      </c>
      <c r="G23" s="170"/>
      <c r="H23" s="168">
        <v>102</v>
      </c>
      <c r="I23" s="174">
        <f>H23/$H$11</f>
        <v>1</v>
      </c>
      <c r="J23">
        <v>12</v>
      </c>
      <c r="K23" s="174">
        <f t="shared" ref="K23:K27" si="6">J23/$J$11</f>
        <v>0.16666666666666666</v>
      </c>
      <c r="L23" s="190"/>
      <c r="M23" s="168">
        <v>81</v>
      </c>
      <c r="N23" s="174">
        <f>M23/$M$11</f>
        <v>1</v>
      </c>
      <c r="O23" s="168">
        <v>9</v>
      </c>
      <c r="P23" s="174">
        <f t="shared" ref="P23:P27" si="7">O23/$O$11</f>
        <v>0.14285714285714285</v>
      </c>
      <c r="Q23" s="190"/>
    </row>
    <row r="24" spans="1:17">
      <c r="A24" s="190"/>
      <c r="B24" s="146" t="s">
        <v>953</v>
      </c>
      <c r="C24" s="168" t="s">
        <v>32</v>
      </c>
      <c r="D24" s="174" t="s">
        <v>32</v>
      </c>
      <c r="E24" s="168">
        <v>18</v>
      </c>
      <c r="F24" s="175">
        <f t="shared" si="5"/>
        <v>0.24</v>
      </c>
      <c r="G24" s="170"/>
      <c r="H24" s="168" t="s">
        <v>32</v>
      </c>
      <c r="I24" s="174" t="s">
        <v>32</v>
      </c>
      <c r="J24">
        <v>15</v>
      </c>
      <c r="K24" s="174">
        <f t="shared" si="6"/>
        <v>0.20833333333333334</v>
      </c>
      <c r="L24" s="190"/>
      <c r="M24" s="168" t="s">
        <v>32</v>
      </c>
      <c r="N24" s="174" t="s">
        <v>32</v>
      </c>
      <c r="O24" s="168">
        <v>12</v>
      </c>
      <c r="P24" s="174">
        <f t="shared" si="7"/>
        <v>0.19047619047619047</v>
      </c>
      <c r="Q24" s="190"/>
    </row>
    <row r="25" spans="1:17">
      <c r="A25" s="190"/>
      <c r="B25" s="146" t="s">
        <v>954</v>
      </c>
      <c r="C25" s="168" t="s">
        <v>32</v>
      </c>
      <c r="D25" s="174" t="s">
        <v>32</v>
      </c>
      <c r="E25" s="168"/>
      <c r="F25" s="175" t="s">
        <v>32</v>
      </c>
      <c r="G25" s="170"/>
      <c r="H25" s="168" t="s">
        <v>32</v>
      </c>
      <c r="I25" s="174" t="s">
        <v>32</v>
      </c>
      <c r="J25">
        <v>0</v>
      </c>
      <c r="K25" s="174">
        <f t="shared" si="6"/>
        <v>0</v>
      </c>
      <c r="L25" s="190"/>
      <c r="M25" s="168" t="s">
        <v>32</v>
      </c>
      <c r="N25" s="174" t="s">
        <v>32</v>
      </c>
      <c r="O25" s="168" t="s">
        <v>32</v>
      </c>
      <c r="P25" s="174" t="s">
        <v>32</v>
      </c>
      <c r="Q25" s="190"/>
    </row>
    <row r="26" spans="1:17">
      <c r="A26" s="190"/>
      <c r="B26" s="146" t="s">
        <v>956</v>
      </c>
      <c r="C26" s="168" t="s">
        <v>32</v>
      </c>
      <c r="D26" s="174" t="s">
        <v>32</v>
      </c>
      <c r="E26" s="168">
        <v>15</v>
      </c>
      <c r="F26" s="175">
        <f t="shared" si="5"/>
        <v>0.2</v>
      </c>
      <c r="G26" s="170"/>
      <c r="H26" s="168" t="s">
        <v>32</v>
      </c>
      <c r="I26" s="174" t="s">
        <v>32</v>
      </c>
      <c r="J26">
        <v>21</v>
      </c>
      <c r="K26" s="174">
        <f t="shared" si="6"/>
        <v>0.29166666666666669</v>
      </c>
      <c r="L26" s="190"/>
      <c r="M26" s="168" t="s">
        <v>32</v>
      </c>
      <c r="N26" s="174" t="s">
        <v>32</v>
      </c>
      <c r="O26" s="168">
        <v>18</v>
      </c>
      <c r="P26" s="174">
        <f t="shared" si="7"/>
        <v>0.2857142857142857</v>
      </c>
      <c r="Q26" s="190"/>
    </row>
    <row r="27" spans="1:17">
      <c r="A27" s="190"/>
      <c r="B27" s="146" t="s">
        <v>957</v>
      </c>
      <c r="C27" s="168" t="s">
        <v>32</v>
      </c>
      <c r="D27" s="174" t="s">
        <v>32</v>
      </c>
      <c r="E27" s="168">
        <v>15</v>
      </c>
      <c r="F27" s="175">
        <f t="shared" si="5"/>
        <v>0.2</v>
      </c>
      <c r="G27" s="170"/>
      <c r="H27" s="168" t="s">
        <v>32</v>
      </c>
      <c r="I27" s="174" t="s">
        <v>32</v>
      </c>
      <c r="J27">
        <v>15</v>
      </c>
      <c r="K27" s="174">
        <f t="shared" si="6"/>
        <v>0.20833333333333334</v>
      </c>
      <c r="L27" s="190"/>
      <c r="M27" s="168" t="s">
        <v>32</v>
      </c>
      <c r="N27" s="174" t="s">
        <v>32</v>
      </c>
      <c r="O27" s="168">
        <v>12</v>
      </c>
      <c r="P27" s="174">
        <f t="shared" si="7"/>
        <v>0.19047619047619047</v>
      </c>
      <c r="Q27" s="190"/>
    </row>
    <row r="28" spans="1:17">
      <c r="A28" s="190"/>
      <c r="B28" s="146" t="s">
        <v>955</v>
      </c>
      <c r="C28" s="168" t="s">
        <v>32</v>
      </c>
      <c r="D28" s="174" t="s">
        <v>32</v>
      </c>
      <c r="E28" s="168">
        <v>12</v>
      </c>
      <c r="F28" s="175">
        <f>E28/$E$11</f>
        <v>0.16</v>
      </c>
      <c r="G28" s="170"/>
      <c r="H28" s="168" t="s">
        <v>32</v>
      </c>
      <c r="I28" s="174" t="s">
        <v>32</v>
      </c>
      <c r="J28">
        <v>12</v>
      </c>
      <c r="K28" s="174">
        <f>J28/$J$11</f>
        <v>0.16666666666666666</v>
      </c>
      <c r="L28" s="190"/>
      <c r="M28" s="168" t="s">
        <v>32</v>
      </c>
      <c r="N28" s="174" t="s">
        <v>32</v>
      </c>
      <c r="O28" s="168">
        <v>9</v>
      </c>
      <c r="P28" s="174">
        <f>O28/$O$11</f>
        <v>0.14285714285714285</v>
      </c>
      <c r="Q28" s="190"/>
    </row>
    <row r="29" spans="1:17">
      <c r="A29" s="190"/>
      <c r="B29" s="15" t="s">
        <v>987</v>
      </c>
      <c r="C29" s="168"/>
      <c r="D29" s="174"/>
      <c r="E29" s="168"/>
      <c r="F29" s="175"/>
      <c r="G29" s="170"/>
      <c r="H29" s="168"/>
      <c r="I29" s="174"/>
      <c r="J29" s="205"/>
      <c r="K29" s="174"/>
      <c r="L29" s="190"/>
      <c r="M29" s="168"/>
      <c r="N29" s="174"/>
      <c r="O29" s="168"/>
      <c r="P29" s="174"/>
      <c r="Q29" s="190"/>
    </row>
    <row r="30" spans="1:17">
      <c r="A30" s="190"/>
      <c r="B30" s="146" t="s">
        <v>960</v>
      </c>
      <c r="C30" s="168" t="s">
        <v>32</v>
      </c>
      <c r="D30" s="174" t="s">
        <v>32</v>
      </c>
      <c r="E30" s="168" t="s">
        <v>32</v>
      </c>
      <c r="F30" s="175" t="s">
        <v>32</v>
      </c>
      <c r="G30" s="170"/>
      <c r="H30" s="168" t="s">
        <v>32</v>
      </c>
      <c r="I30" s="174" t="s">
        <v>32</v>
      </c>
      <c r="J30" t="s">
        <v>32</v>
      </c>
      <c r="K30" s="174" t="s">
        <v>32</v>
      </c>
      <c r="L30" s="190"/>
      <c r="M30" s="168" t="s">
        <v>32</v>
      </c>
      <c r="N30" s="174" t="s">
        <v>32</v>
      </c>
      <c r="O30" s="168" t="s">
        <v>32</v>
      </c>
      <c r="P30" s="174" t="s">
        <v>32</v>
      </c>
      <c r="Q30" s="190"/>
    </row>
    <row r="31" spans="1:17">
      <c r="A31" s="190"/>
      <c r="B31" s="146" t="s">
        <v>959</v>
      </c>
      <c r="C31" s="168" t="s">
        <v>32</v>
      </c>
      <c r="D31" s="174" t="s">
        <v>32</v>
      </c>
      <c r="E31" s="168">
        <v>12</v>
      </c>
      <c r="F31" s="175">
        <f t="shared" si="5"/>
        <v>0.16</v>
      </c>
      <c r="G31" s="170"/>
      <c r="H31" s="168" t="s">
        <v>32</v>
      </c>
      <c r="I31" s="174" t="s">
        <v>32</v>
      </c>
      <c r="J31">
        <v>15</v>
      </c>
      <c r="K31" s="174">
        <f>J31/$J$11</f>
        <v>0.20833333333333334</v>
      </c>
      <c r="L31" s="190"/>
      <c r="M31" s="168" t="s">
        <v>32</v>
      </c>
      <c r="N31" s="174" t="s">
        <v>32</v>
      </c>
      <c r="O31" s="168">
        <v>18</v>
      </c>
      <c r="P31" s="174">
        <f>O31/$O$11</f>
        <v>0.2857142857142857</v>
      </c>
      <c r="Q31" s="190"/>
    </row>
    <row r="32" spans="1:17">
      <c r="A32" s="190"/>
      <c r="B32" s="146" t="s">
        <v>961</v>
      </c>
      <c r="C32" s="168">
        <v>117</v>
      </c>
      <c r="D32" s="174">
        <f>C32/$C$11</f>
        <v>1.0263157894736843</v>
      </c>
      <c r="E32" s="168">
        <v>51</v>
      </c>
      <c r="F32" s="175">
        <f t="shared" si="5"/>
        <v>0.68</v>
      </c>
      <c r="G32" s="170"/>
      <c r="H32" s="168">
        <v>102</v>
      </c>
      <c r="I32" s="174">
        <f>H32/$H$11</f>
        <v>1</v>
      </c>
      <c r="J32">
        <v>45</v>
      </c>
      <c r="K32" s="174">
        <f>J32/$J$11</f>
        <v>0.625</v>
      </c>
      <c r="L32" s="190"/>
      <c r="M32" s="168">
        <v>81</v>
      </c>
      <c r="N32" s="174">
        <f>M32/$M$11</f>
        <v>1</v>
      </c>
      <c r="O32" s="168">
        <v>36</v>
      </c>
      <c r="P32" s="174">
        <f>O32/$O$11</f>
        <v>0.5714285714285714</v>
      </c>
      <c r="Q32" s="190"/>
    </row>
    <row r="33" spans="1:17">
      <c r="A33" s="190"/>
      <c r="B33" s="146" t="s">
        <v>962</v>
      </c>
      <c r="C33" s="168" t="s">
        <v>32</v>
      </c>
      <c r="D33" s="174" t="s">
        <v>32</v>
      </c>
      <c r="E33" s="168">
        <v>6</v>
      </c>
      <c r="F33" s="175">
        <f t="shared" si="5"/>
        <v>0.08</v>
      </c>
      <c r="G33" s="170"/>
      <c r="H33" s="168" t="s">
        <v>32</v>
      </c>
      <c r="I33" s="174" t="s">
        <v>32</v>
      </c>
      <c r="J33">
        <v>9</v>
      </c>
      <c r="K33" s="174">
        <f>J33/$J$11</f>
        <v>0.125</v>
      </c>
      <c r="L33" s="190"/>
      <c r="M33" s="168" t="s">
        <v>32</v>
      </c>
      <c r="N33" s="174" t="s">
        <v>32</v>
      </c>
      <c r="O33" s="168">
        <v>6</v>
      </c>
      <c r="P33" s="174">
        <f>O33/$O$11</f>
        <v>9.5238095238095233E-2</v>
      </c>
      <c r="Q33" s="190"/>
    </row>
    <row r="34" spans="1:17">
      <c r="A34" s="190"/>
      <c r="B34" s="190"/>
      <c r="C34" s="190"/>
      <c r="D34" s="172"/>
      <c r="E34" s="190"/>
      <c r="F34" s="170"/>
      <c r="G34" s="170"/>
      <c r="H34" s="190"/>
      <c r="I34" s="190"/>
      <c r="J34" s="190"/>
      <c r="K34" s="190"/>
      <c r="L34" s="190"/>
      <c r="M34" s="190"/>
      <c r="N34" s="190"/>
      <c r="O34" s="190"/>
      <c r="P34" s="190"/>
      <c r="Q34" s="190"/>
    </row>
    <row r="35" spans="1:17">
      <c r="A35" s="190"/>
      <c r="B35" s="4" t="s">
        <v>76</v>
      </c>
      <c r="C35" s="190"/>
      <c r="D35" s="172"/>
      <c r="E35" s="190"/>
      <c r="F35" s="170"/>
      <c r="G35" s="170"/>
      <c r="H35" s="190"/>
      <c r="I35" s="190"/>
      <c r="J35" s="190"/>
      <c r="K35" s="190"/>
      <c r="L35" s="190"/>
      <c r="M35" s="190"/>
      <c r="N35" s="190"/>
      <c r="O35" s="190"/>
      <c r="P35" s="190"/>
      <c r="Q35" s="190"/>
    </row>
    <row r="36" spans="1:17">
      <c r="A36" s="190"/>
      <c r="B36" s="207" t="s">
        <v>1185</v>
      </c>
      <c r="C36" s="190"/>
      <c r="D36" s="172"/>
      <c r="E36" s="190"/>
      <c r="F36" s="170"/>
      <c r="G36" s="170"/>
      <c r="H36" s="190"/>
      <c r="I36" s="190"/>
      <c r="J36" s="190"/>
      <c r="K36" s="190"/>
      <c r="L36" s="190"/>
      <c r="M36" s="190"/>
      <c r="N36" s="190"/>
      <c r="O36" s="190"/>
      <c r="P36" s="190"/>
      <c r="Q36" s="190"/>
    </row>
    <row r="37" spans="1:17">
      <c r="A37" s="190"/>
      <c r="B37" s="4" t="s">
        <v>77</v>
      </c>
      <c r="C37" s="190"/>
      <c r="D37" s="172"/>
      <c r="E37" s="190"/>
      <c r="F37" s="170"/>
      <c r="G37" s="170"/>
      <c r="H37" s="190"/>
      <c r="I37" s="190"/>
      <c r="J37" s="190"/>
      <c r="K37" s="190"/>
      <c r="L37" s="190"/>
      <c r="M37" s="190"/>
      <c r="N37" s="190"/>
      <c r="O37" s="190"/>
      <c r="P37" s="190"/>
      <c r="Q37" s="190"/>
    </row>
    <row r="38" spans="1:17">
      <c r="A38" s="190"/>
      <c r="B38" s="207" t="s">
        <v>78</v>
      </c>
      <c r="C38" s="190"/>
      <c r="D38" s="172"/>
      <c r="E38" s="190"/>
      <c r="F38" s="170"/>
      <c r="G38" s="170"/>
      <c r="H38" s="190"/>
      <c r="I38" s="190"/>
      <c r="J38" s="190"/>
      <c r="K38" s="190"/>
      <c r="L38" s="190"/>
      <c r="M38" s="190"/>
      <c r="N38" s="190"/>
      <c r="O38" s="190"/>
      <c r="P38" s="190"/>
      <c r="Q38" s="190"/>
    </row>
    <row r="39" spans="1:17">
      <c r="B39" s="207" t="s">
        <v>1000</v>
      </c>
    </row>
    <row r="40" spans="1:17">
      <c r="B40" s="20" t="s">
        <v>80</v>
      </c>
    </row>
    <row r="41" spans="1:17">
      <c r="B41" s="20"/>
    </row>
  </sheetData>
  <mergeCells count="28">
    <mergeCell ref="B6:B8"/>
    <mergeCell ref="C6:F6"/>
    <mergeCell ref="H6:K6"/>
    <mergeCell ref="M6:P6"/>
    <mergeCell ref="C7:F7"/>
    <mergeCell ref="H7:K7"/>
    <mergeCell ref="M7:P7"/>
    <mergeCell ref="C8:D8"/>
    <mergeCell ref="E8:F8"/>
    <mergeCell ref="H8:I8"/>
    <mergeCell ref="J8:K8"/>
    <mergeCell ref="M8:N8"/>
    <mergeCell ref="O8:P8"/>
    <mergeCell ref="C10:F10"/>
    <mergeCell ref="H10:K10"/>
    <mergeCell ref="M10:P10"/>
    <mergeCell ref="O12:P12"/>
    <mergeCell ref="C11:D11"/>
    <mergeCell ref="E11:F11"/>
    <mergeCell ref="H11:I11"/>
    <mergeCell ref="J11:K11"/>
    <mergeCell ref="M11:N11"/>
    <mergeCell ref="O11:P11"/>
    <mergeCell ref="C12:D12"/>
    <mergeCell ref="E12:F12"/>
    <mergeCell ref="H12:I12"/>
    <mergeCell ref="J12:K12"/>
    <mergeCell ref="M12:N12"/>
  </mergeCells>
  <hyperlinks>
    <hyperlink ref="B1" location="INDEX!A1" display="Back to index" xr:uid="{5976DB49-3639-4C5D-BD67-337EDEF4C644}"/>
    <hyperlink ref="B40" location="'IDI disclaimer'!A1" display="See IDI disclaimer" xr:uid="{AFF2F1C7-8A52-4905-836C-1A8098C0EFB4}"/>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00120D-35A6-45ED-B32F-3003B1DE0A27}">
  <sheetPr>
    <tabColor rgb="FFFF99CC"/>
  </sheetPr>
  <dimension ref="B1:D374"/>
  <sheetViews>
    <sheetView workbookViewId="0"/>
  </sheetViews>
  <sheetFormatPr defaultColWidth="8.81640625" defaultRowHeight="14.5"/>
  <cols>
    <col min="2" max="2" width="28.6328125" bestFit="1" customWidth="1"/>
    <col min="3" max="3" width="56" bestFit="1" customWidth="1"/>
    <col min="4" max="4" width="20.36328125" style="122" customWidth="1"/>
  </cols>
  <sheetData>
    <row r="1" spans="2:4">
      <c r="B1" s="12" t="s">
        <v>26</v>
      </c>
    </row>
    <row r="2" spans="2:4" ht="23.5">
      <c r="B2" s="232" t="s">
        <v>182</v>
      </c>
    </row>
    <row r="3" spans="2:4">
      <c r="B3" t="s">
        <v>1216</v>
      </c>
    </row>
    <row r="5" spans="2:4" s="3" customFormat="1" ht="42.5">
      <c r="B5" s="57" t="s">
        <v>183</v>
      </c>
      <c r="C5" s="57" t="s">
        <v>184</v>
      </c>
      <c r="D5" s="123" t="s">
        <v>1217</v>
      </c>
    </row>
    <row r="6" spans="2:4">
      <c r="B6" s="47" t="s">
        <v>56</v>
      </c>
      <c r="C6" s="47" t="s">
        <v>428</v>
      </c>
      <c r="D6" s="124" t="s">
        <v>429</v>
      </c>
    </row>
    <row r="7" spans="2:4">
      <c r="B7" s="46" t="s">
        <v>56</v>
      </c>
      <c r="C7" s="46" t="s">
        <v>430</v>
      </c>
      <c r="D7" s="125" t="s">
        <v>431</v>
      </c>
    </row>
    <row r="8" spans="2:4">
      <c r="B8" s="47" t="s">
        <v>56</v>
      </c>
      <c r="C8" s="47" t="s">
        <v>432</v>
      </c>
      <c r="D8" s="124" t="s">
        <v>433</v>
      </c>
    </row>
    <row r="9" spans="2:4">
      <c r="B9" s="46" t="s">
        <v>56</v>
      </c>
      <c r="C9" s="46" t="s">
        <v>434</v>
      </c>
      <c r="D9" s="125" t="s">
        <v>435</v>
      </c>
    </row>
    <row r="10" spans="2:4">
      <c r="B10" s="47" t="s">
        <v>56</v>
      </c>
      <c r="C10" s="47" t="s">
        <v>436</v>
      </c>
      <c r="D10" s="124" t="s">
        <v>437</v>
      </c>
    </row>
    <row r="11" spans="2:4">
      <c r="B11" s="46" t="s">
        <v>56</v>
      </c>
      <c r="C11" s="46" t="s">
        <v>438</v>
      </c>
      <c r="D11" s="125" t="s">
        <v>439</v>
      </c>
    </row>
    <row r="12" spans="2:4">
      <c r="B12" s="47" t="s">
        <v>56</v>
      </c>
      <c r="C12" s="47" t="s">
        <v>440</v>
      </c>
      <c r="D12" s="124" t="s">
        <v>441</v>
      </c>
    </row>
    <row r="13" spans="2:4">
      <c r="B13" s="46" t="s">
        <v>56</v>
      </c>
      <c r="C13" s="46" t="s">
        <v>442</v>
      </c>
      <c r="D13" s="125" t="s">
        <v>443</v>
      </c>
    </row>
    <row r="14" spans="2:4">
      <c r="B14" s="47" t="s">
        <v>56</v>
      </c>
      <c r="C14" s="47" t="s">
        <v>1004</v>
      </c>
      <c r="D14" s="124" t="s">
        <v>444</v>
      </c>
    </row>
    <row r="15" spans="2:4">
      <c r="B15" s="46" t="s">
        <v>56</v>
      </c>
      <c r="C15" s="46" t="s">
        <v>445</v>
      </c>
      <c r="D15" s="125" t="s">
        <v>446</v>
      </c>
    </row>
    <row r="16" spans="2:4">
      <c r="B16" s="47" t="s">
        <v>56</v>
      </c>
      <c r="C16" s="47" t="s">
        <v>447</v>
      </c>
      <c r="D16" s="124" t="s">
        <v>448</v>
      </c>
    </row>
    <row r="17" spans="2:4">
      <c r="B17" s="46" t="s">
        <v>56</v>
      </c>
      <c r="C17" s="46" t="s">
        <v>449</v>
      </c>
      <c r="D17" s="125" t="s">
        <v>450</v>
      </c>
    </row>
    <row r="18" spans="2:4">
      <c r="B18" s="47" t="s">
        <v>56</v>
      </c>
      <c r="C18" s="47" t="s">
        <v>451</v>
      </c>
      <c r="D18" s="124" t="s">
        <v>452</v>
      </c>
    </row>
    <row r="19" spans="2:4">
      <c r="B19" s="46" t="s">
        <v>56</v>
      </c>
      <c r="C19" s="46" t="s">
        <v>453</v>
      </c>
      <c r="D19" s="125" t="s">
        <v>454</v>
      </c>
    </row>
    <row r="20" spans="2:4">
      <c r="B20" s="47" t="s">
        <v>56</v>
      </c>
      <c r="C20" s="47" t="s">
        <v>455</v>
      </c>
      <c r="D20" s="124" t="s">
        <v>456</v>
      </c>
    </row>
    <row r="21" spans="2:4">
      <c r="B21" s="46" t="s">
        <v>56</v>
      </c>
      <c r="C21" s="46" t="s">
        <v>457</v>
      </c>
      <c r="D21" s="125" t="s">
        <v>458</v>
      </c>
    </row>
    <row r="22" spans="2:4">
      <c r="B22" s="47" t="s">
        <v>56</v>
      </c>
      <c r="C22" s="47" t="s">
        <v>1005</v>
      </c>
      <c r="D22" s="124" t="s">
        <v>459</v>
      </c>
    </row>
    <row r="23" spans="2:4">
      <c r="B23" s="46" t="s">
        <v>56</v>
      </c>
      <c r="C23" s="46" t="s">
        <v>460</v>
      </c>
      <c r="D23" s="125" t="s">
        <v>461</v>
      </c>
    </row>
    <row r="24" spans="2:4">
      <c r="B24" s="47" t="s">
        <v>56</v>
      </c>
      <c r="C24" s="47" t="s">
        <v>462</v>
      </c>
      <c r="D24" s="124" t="s">
        <v>463</v>
      </c>
    </row>
    <row r="25" spans="2:4">
      <c r="B25" s="46" t="s">
        <v>56</v>
      </c>
      <c r="C25" s="46" t="s">
        <v>820</v>
      </c>
      <c r="D25" s="125">
        <v>100101</v>
      </c>
    </row>
    <row r="26" spans="2:4">
      <c r="B26" s="47" t="s">
        <v>56</v>
      </c>
      <c r="C26" s="47" t="s">
        <v>821</v>
      </c>
      <c r="D26" s="124">
        <v>100103</v>
      </c>
    </row>
    <row r="27" spans="2:4">
      <c r="B27" s="46" t="s">
        <v>56</v>
      </c>
      <c r="C27" s="46" t="s">
        <v>822</v>
      </c>
      <c r="D27" s="125">
        <v>100105</v>
      </c>
    </row>
    <row r="28" spans="2:4">
      <c r="B28" s="47" t="s">
        <v>56</v>
      </c>
      <c r="C28" s="47" t="s">
        <v>974</v>
      </c>
      <c r="D28" s="124">
        <v>100106</v>
      </c>
    </row>
    <row r="29" spans="2:4">
      <c r="B29" s="46" t="s">
        <v>56</v>
      </c>
      <c r="C29" s="46" t="s">
        <v>823</v>
      </c>
      <c r="D29" s="125">
        <v>100199</v>
      </c>
    </row>
    <row r="30" spans="2:4">
      <c r="B30" s="47" t="s">
        <v>56</v>
      </c>
      <c r="C30" s="47" t="s">
        <v>824</v>
      </c>
      <c r="D30" s="124">
        <v>100301</v>
      </c>
    </row>
    <row r="31" spans="2:4">
      <c r="B31" s="46" t="s">
        <v>56</v>
      </c>
      <c r="C31" s="46" t="s">
        <v>825</v>
      </c>
      <c r="D31" s="125">
        <v>100303</v>
      </c>
    </row>
    <row r="32" spans="2:4">
      <c r="B32" s="47" t="s">
        <v>56</v>
      </c>
      <c r="C32" s="47" t="s">
        <v>826</v>
      </c>
      <c r="D32" s="124">
        <v>100305</v>
      </c>
    </row>
    <row r="33" spans="2:4">
      <c r="B33" s="46" t="s">
        <v>56</v>
      </c>
      <c r="C33" s="46" t="s">
        <v>975</v>
      </c>
      <c r="D33" s="125">
        <v>100306</v>
      </c>
    </row>
    <row r="34" spans="2:4">
      <c r="B34" s="47" t="s">
        <v>56</v>
      </c>
      <c r="C34" s="47" t="s">
        <v>827</v>
      </c>
      <c r="D34" s="124">
        <v>100307</v>
      </c>
    </row>
    <row r="35" spans="2:4">
      <c r="B35" s="46" t="s">
        <v>56</v>
      </c>
      <c r="C35" s="46" t="s">
        <v>828</v>
      </c>
      <c r="D35" s="125">
        <v>100309</v>
      </c>
    </row>
    <row r="36" spans="2:4">
      <c r="B36" s="47" t="s">
        <v>56</v>
      </c>
      <c r="C36" s="47" t="s">
        <v>829</v>
      </c>
      <c r="D36" s="124">
        <v>100399</v>
      </c>
    </row>
    <row r="37" spans="2:4">
      <c r="B37" s="46" t="s">
        <v>56</v>
      </c>
      <c r="C37" s="46" t="s">
        <v>830</v>
      </c>
      <c r="D37" s="125">
        <v>100501</v>
      </c>
    </row>
    <row r="38" spans="2:4">
      <c r="B38" s="47" t="s">
        <v>56</v>
      </c>
      <c r="C38" s="47" t="s">
        <v>831</v>
      </c>
      <c r="D38" s="124">
        <v>100503</v>
      </c>
    </row>
    <row r="39" spans="2:4">
      <c r="B39" s="46" t="s">
        <v>56</v>
      </c>
      <c r="C39" s="46" t="s">
        <v>832</v>
      </c>
      <c r="D39" s="125">
        <v>100505</v>
      </c>
    </row>
    <row r="40" spans="2:4">
      <c r="B40" s="47" t="s">
        <v>56</v>
      </c>
      <c r="C40" s="47" t="s">
        <v>976</v>
      </c>
      <c r="D40" s="124">
        <v>100506</v>
      </c>
    </row>
    <row r="41" spans="2:4">
      <c r="B41" s="46" t="s">
        <v>56</v>
      </c>
      <c r="C41" s="46" t="s">
        <v>833</v>
      </c>
      <c r="D41" s="125">
        <v>100599</v>
      </c>
    </row>
    <row r="42" spans="2:4">
      <c r="B42" s="47" t="s">
        <v>56</v>
      </c>
      <c r="C42" s="47" t="s">
        <v>834</v>
      </c>
      <c r="D42" s="124">
        <v>100701</v>
      </c>
    </row>
    <row r="43" spans="2:4">
      <c r="B43" s="46" t="s">
        <v>56</v>
      </c>
      <c r="C43" s="46" t="s">
        <v>835</v>
      </c>
      <c r="D43" s="125">
        <v>100703</v>
      </c>
    </row>
    <row r="44" spans="2:4">
      <c r="B44" s="47" t="s">
        <v>56</v>
      </c>
      <c r="C44" s="47" t="s">
        <v>836</v>
      </c>
      <c r="D44" s="124">
        <v>100705</v>
      </c>
    </row>
    <row r="45" spans="2:4">
      <c r="B45" s="46" t="s">
        <v>56</v>
      </c>
      <c r="C45" s="46" t="s">
        <v>837</v>
      </c>
      <c r="D45" s="125">
        <v>100707</v>
      </c>
    </row>
    <row r="46" spans="2:4">
      <c r="B46" s="47" t="s">
        <v>56</v>
      </c>
      <c r="C46" s="47" t="s">
        <v>838</v>
      </c>
      <c r="D46" s="124">
        <v>100709</v>
      </c>
    </row>
    <row r="47" spans="2:4">
      <c r="B47" s="46" t="s">
        <v>56</v>
      </c>
      <c r="C47" s="46" t="s">
        <v>839</v>
      </c>
      <c r="D47" s="125">
        <v>100799</v>
      </c>
    </row>
    <row r="48" spans="2:4">
      <c r="B48" s="47" t="s">
        <v>56</v>
      </c>
      <c r="C48" s="47" t="s">
        <v>840</v>
      </c>
      <c r="D48" s="124">
        <v>109999</v>
      </c>
    </row>
    <row r="49" spans="2:4">
      <c r="B49" s="47" t="s">
        <v>57</v>
      </c>
      <c r="C49" s="47" t="s">
        <v>249</v>
      </c>
      <c r="D49" s="124" t="s">
        <v>250</v>
      </c>
    </row>
    <row r="50" spans="2:4">
      <c r="B50" s="46" t="s">
        <v>57</v>
      </c>
      <c r="C50" s="46" t="s">
        <v>251</v>
      </c>
      <c r="D50" s="125" t="s">
        <v>252</v>
      </c>
    </row>
    <row r="51" spans="2:4">
      <c r="B51" s="47" t="s">
        <v>57</v>
      </c>
      <c r="C51" s="47" t="s">
        <v>253</v>
      </c>
      <c r="D51" s="124" t="s">
        <v>254</v>
      </c>
    </row>
    <row r="52" spans="2:4">
      <c r="B52" s="46" t="s">
        <v>57</v>
      </c>
      <c r="C52" s="46" t="s">
        <v>255</v>
      </c>
      <c r="D52" s="125" t="s">
        <v>256</v>
      </c>
    </row>
    <row r="53" spans="2:4">
      <c r="B53" s="47" t="s">
        <v>57</v>
      </c>
      <c r="C53" s="47" t="s">
        <v>257</v>
      </c>
      <c r="D53" s="124" t="s">
        <v>258</v>
      </c>
    </row>
    <row r="54" spans="2:4">
      <c r="B54" s="46" t="s">
        <v>57</v>
      </c>
      <c r="C54" s="46" t="s">
        <v>259</v>
      </c>
      <c r="D54" s="125" t="s">
        <v>260</v>
      </c>
    </row>
    <row r="55" spans="2:4">
      <c r="B55" s="47" t="s">
        <v>57</v>
      </c>
      <c r="C55" s="47" t="s">
        <v>261</v>
      </c>
      <c r="D55" s="124" t="s">
        <v>262</v>
      </c>
    </row>
    <row r="56" spans="2:4">
      <c r="B56" s="46" t="s">
        <v>57</v>
      </c>
      <c r="C56" s="46" t="s">
        <v>263</v>
      </c>
      <c r="D56" s="125" t="s">
        <v>264</v>
      </c>
    </row>
    <row r="57" spans="2:4">
      <c r="B57" s="47" t="s">
        <v>57</v>
      </c>
      <c r="C57" s="47" t="s">
        <v>265</v>
      </c>
      <c r="D57" s="124" t="s">
        <v>266</v>
      </c>
    </row>
    <row r="58" spans="2:4">
      <c r="B58" s="46" t="s">
        <v>57</v>
      </c>
      <c r="C58" s="46" t="s">
        <v>267</v>
      </c>
      <c r="D58" s="125" t="s">
        <v>268</v>
      </c>
    </row>
    <row r="59" spans="2:4">
      <c r="B59" s="47" t="s">
        <v>57</v>
      </c>
      <c r="C59" s="47" t="s">
        <v>269</v>
      </c>
      <c r="D59" s="124" t="s">
        <v>270</v>
      </c>
    </row>
    <row r="60" spans="2:4">
      <c r="B60" s="46" t="s">
        <v>57</v>
      </c>
      <c r="C60" s="46" t="s">
        <v>271</v>
      </c>
      <c r="D60" s="125" t="s">
        <v>272</v>
      </c>
    </row>
    <row r="61" spans="2:4">
      <c r="B61" s="47" t="s">
        <v>57</v>
      </c>
      <c r="C61" s="47" t="s">
        <v>273</v>
      </c>
      <c r="D61" s="124" t="s">
        <v>274</v>
      </c>
    </row>
    <row r="62" spans="2:4">
      <c r="B62" s="46" t="s">
        <v>57</v>
      </c>
      <c r="C62" s="46" t="s">
        <v>275</v>
      </c>
      <c r="D62" s="125" t="s">
        <v>276</v>
      </c>
    </row>
    <row r="63" spans="2:4">
      <c r="B63" s="47" t="s">
        <v>57</v>
      </c>
      <c r="C63" s="47" t="s">
        <v>277</v>
      </c>
      <c r="D63" s="124" t="s">
        <v>278</v>
      </c>
    </row>
    <row r="64" spans="2:4">
      <c r="B64" s="46" t="s">
        <v>57</v>
      </c>
      <c r="C64" s="46" t="s">
        <v>279</v>
      </c>
      <c r="D64" s="125" t="s">
        <v>280</v>
      </c>
    </row>
    <row r="65" spans="2:4">
      <c r="B65" s="47" t="s">
        <v>57</v>
      </c>
      <c r="C65" s="47" t="s">
        <v>281</v>
      </c>
      <c r="D65" s="124" t="s">
        <v>282</v>
      </c>
    </row>
    <row r="66" spans="2:4">
      <c r="B66" s="46" t="s">
        <v>57</v>
      </c>
      <c r="C66" s="46" t="s">
        <v>283</v>
      </c>
      <c r="D66" s="125" t="s">
        <v>284</v>
      </c>
    </row>
    <row r="67" spans="2:4">
      <c r="B67" s="47" t="s">
        <v>57</v>
      </c>
      <c r="C67" s="47" t="s">
        <v>285</v>
      </c>
      <c r="D67" s="124" t="s">
        <v>286</v>
      </c>
    </row>
    <row r="68" spans="2:4">
      <c r="B68" s="46" t="s">
        <v>57</v>
      </c>
      <c r="C68" s="46" t="s">
        <v>287</v>
      </c>
      <c r="D68" s="125" t="s">
        <v>288</v>
      </c>
    </row>
    <row r="69" spans="2:4">
      <c r="B69" s="47" t="s">
        <v>57</v>
      </c>
      <c r="C69" s="47" t="s">
        <v>289</v>
      </c>
      <c r="D69" s="124" t="s">
        <v>290</v>
      </c>
    </row>
    <row r="70" spans="2:4">
      <c r="B70" s="46" t="s">
        <v>57</v>
      </c>
      <c r="C70" s="46" t="s">
        <v>291</v>
      </c>
      <c r="D70" s="125" t="s">
        <v>292</v>
      </c>
    </row>
    <row r="71" spans="2:4">
      <c r="B71" s="47" t="s">
        <v>57</v>
      </c>
      <c r="C71" s="47" t="s">
        <v>293</v>
      </c>
      <c r="D71" s="124" t="s">
        <v>294</v>
      </c>
    </row>
    <row r="72" spans="2:4">
      <c r="B72" s="46" t="s">
        <v>57</v>
      </c>
      <c r="C72" s="46" t="s">
        <v>295</v>
      </c>
      <c r="D72" s="125" t="s">
        <v>296</v>
      </c>
    </row>
    <row r="73" spans="2:4">
      <c r="B73" s="47" t="s">
        <v>57</v>
      </c>
      <c r="C73" s="47" t="s">
        <v>297</v>
      </c>
      <c r="D73" s="124" t="s">
        <v>298</v>
      </c>
    </row>
    <row r="74" spans="2:4">
      <c r="B74" s="46" t="s">
        <v>57</v>
      </c>
      <c r="C74" s="46" t="s">
        <v>299</v>
      </c>
      <c r="D74" s="125" t="s">
        <v>300</v>
      </c>
    </row>
    <row r="75" spans="2:4">
      <c r="B75" s="47" t="s">
        <v>57</v>
      </c>
      <c r="C75" s="47" t="s">
        <v>301</v>
      </c>
      <c r="D75" s="124" t="s">
        <v>302</v>
      </c>
    </row>
    <row r="76" spans="2:4">
      <c r="B76" s="46" t="s">
        <v>57</v>
      </c>
      <c r="C76" s="46" t="s">
        <v>303</v>
      </c>
      <c r="D76" s="125" t="s">
        <v>304</v>
      </c>
    </row>
    <row r="77" spans="2:4">
      <c r="B77" s="47" t="s">
        <v>57</v>
      </c>
      <c r="C77" s="47" t="s">
        <v>305</v>
      </c>
      <c r="D77" s="124" t="s">
        <v>306</v>
      </c>
    </row>
    <row r="78" spans="2:4">
      <c r="B78" s="46" t="s">
        <v>57</v>
      </c>
      <c r="C78" s="46" t="s">
        <v>307</v>
      </c>
      <c r="D78" s="125" t="s">
        <v>308</v>
      </c>
    </row>
    <row r="79" spans="2:4">
      <c r="B79" s="47" t="s">
        <v>57</v>
      </c>
      <c r="C79" s="47" t="s">
        <v>309</v>
      </c>
      <c r="D79" s="124" t="s">
        <v>310</v>
      </c>
    </row>
    <row r="80" spans="2:4">
      <c r="B80" s="46" t="s">
        <v>57</v>
      </c>
      <c r="C80" s="46" t="s">
        <v>311</v>
      </c>
      <c r="D80" s="125" t="s">
        <v>312</v>
      </c>
    </row>
    <row r="81" spans="2:4">
      <c r="B81" s="47" t="s">
        <v>57</v>
      </c>
      <c r="C81" s="47" t="s">
        <v>313</v>
      </c>
      <c r="D81" s="124" t="s">
        <v>314</v>
      </c>
    </row>
    <row r="82" spans="2:4">
      <c r="B82" s="46" t="s">
        <v>57</v>
      </c>
      <c r="C82" s="46" t="s">
        <v>315</v>
      </c>
      <c r="D82" s="125" t="s">
        <v>316</v>
      </c>
    </row>
    <row r="83" spans="2:4">
      <c r="B83" s="47" t="s">
        <v>57</v>
      </c>
      <c r="C83" s="47" t="s">
        <v>317</v>
      </c>
      <c r="D83" s="124" t="s">
        <v>318</v>
      </c>
    </row>
    <row r="84" spans="2:4">
      <c r="B84" s="46" t="s">
        <v>57</v>
      </c>
      <c r="C84" s="46" t="s">
        <v>319</v>
      </c>
      <c r="D84" s="125" t="s">
        <v>320</v>
      </c>
    </row>
    <row r="85" spans="2:4">
      <c r="B85" s="47" t="s">
        <v>57</v>
      </c>
      <c r="C85" s="47" t="s">
        <v>321</v>
      </c>
      <c r="D85" s="124" t="s">
        <v>322</v>
      </c>
    </row>
    <row r="86" spans="2:4">
      <c r="B86" s="46" t="s">
        <v>57</v>
      </c>
      <c r="C86" s="46" t="s">
        <v>323</v>
      </c>
      <c r="D86" s="125" t="s">
        <v>324</v>
      </c>
    </row>
    <row r="87" spans="2:4">
      <c r="B87" s="47" t="s">
        <v>57</v>
      </c>
      <c r="C87" s="47" t="s">
        <v>325</v>
      </c>
      <c r="D87" s="124" t="s">
        <v>326</v>
      </c>
    </row>
    <row r="88" spans="2:4">
      <c r="B88" s="46" t="s">
        <v>57</v>
      </c>
      <c r="C88" s="46" t="s">
        <v>327</v>
      </c>
      <c r="D88" s="125" t="s">
        <v>328</v>
      </c>
    </row>
    <row r="89" spans="2:4">
      <c r="B89" s="47" t="s">
        <v>57</v>
      </c>
      <c r="C89" s="47" t="s">
        <v>329</v>
      </c>
      <c r="D89" s="124" t="s">
        <v>330</v>
      </c>
    </row>
    <row r="90" spans="2:4">
      <c r="B90" s="46" t="s">
        <v>57</v>
      </c>
      <c r="C90" s="46" t="s">
        <v>331</v>
      </c>
      <c r="D90" s="125" t="s">
        <v>332</v>
      </c>
    </row>
    <row r="91" spans="2:4">
      <c r="B91" s="47" t="s">
        <v>57</v>
      </c>
      <c r="C91" s="47" t="s">
        <v>333</v>
      </c>
      <c r="D91" s="124" t="s">
        <v>334</v>
      </c>
    </row>
    <row r="92" spans="2:4">
      <c r="B92" s="46" t="s">
        <v>57</v>
      </c>
      <c r="C92" s="46" t="s">
        <v>335</v>
      </c>
      <c r="D92" s="125" t="s">
        <v>336</v>
      </c>
    </row>
    <row r="93" spans="2:4">
      <c r="B93" s="47" t="s">
        <v>57</v>
      </c>
      <c r="C93" s="47" t="s">
        <v>337</v>
      </c>
      <c r="D93" s="124" t="s">
        <v>338</v>
      </c>
    </row>
    <row r="94" spans="2:4">
      <c r="B94" s="46" t="s">
        <v>57</v>
      </c>
      <c r="C94" s="46" t="s">
        <v>339</v>
      </c>
      <c r="D94" s="125" t="s">
        <v>340</v>
      </c>
    </row>
    <row r="95" spans="2:4">
      <c r="B95" s="47" t="s">
        <v>57</v>
      </c>
      <c r="C95" s="47" t="s">
        <v>341</v>
      </c>
      <c r="D95" s="124" t="s">
        <v>342</v>
      </c>
    </row>
    <row r="96" spans="2:4">
      <c r="B96" s="46" t="s">
        <v>57</v>
      </c>
      <c r="C96" s="46" t="s">
        <v>343</v>
      </c>
      <c r="D96" s="125" t="s">
        <v>344</v>
      </c>
    </row>
    <row r="97" spans="2:4">
      <c r="B97" s="47" t="s">
        <v>57</v>
      </c>
      <c r="C97" s="47" t="s">
        <v>345</v>
      </c>
      <c r="D97" s="124" t="s">
        <v>346</v>
      </c>
    </row>
    <row r="98" spans="2:4">
      <c r="B98" s="46" t="s">
        <v>57</v>
      </c>
      <c r="C98" s="46" t="s">
        <v>347</v>
      </c>
      <c r="D98" s="125" t="s">
        <v>348</v>
      </c>
    </row>
    <row r="99" spans="2:4">
      <c r="B99" s="47" t="s">
        <v>57</v>
      </c>
      <c r="C99" s="47" t="s">
        <v>349</v>
      </c>
      <c r="D99" s="124" t="s">
        <v>350</v>
      </c>
    </row>
    <row r="100" spans="2:4">
      <c r="B100" s="46" t="s">
        <v>57</v>
      </c>
      <c r="C100" s="46" t="s">
        <v>351</v>
      </c>
      <c r="D100" s="125" t="s">
        <v>352</v>
      </c>
    </row>
    <row r="101" spans="2:4">
      <c r="B101" s="47" t="s">
        <v>57</v>
      </c>
      <c r="C101" s="47" t="s">
        <v>977</v>
      </c>
      <c r="D101" s="124" t="s">
        <v>353</v>
      </c>
    </row>
    <row r="102" spans="2:4">
      <c r="B102" s="46" t="s">
        <v>57</v>
      </c>
      <c r="C102" s="46" t="s">
        <v>354</v>
      </c>
      <c r="D102" s="125" t="s">
        <v>355</v>
      </c>
    </row>
    <row r="103" spans="2:4">
      <c r="B103" s="47" t="s">
        <v>57</v>
      </c>
      <c r="C103" s="47" t="s">
        <v>356</v>
      </c>
      <c r="D103" s="124" t="s">
        <v>357</v>
      </c>
    </row>
    <row r="104" spans="2:4">
      <c r="B104" s="46" t="s">
        <v>57</v>
      </c>
      <c r="C104" s="46" t="s">
        <v>358</v>
      </c>
      <c r="D104" s="125" t="s">
        <v>359</v>
      </c>
    </row>
    <row r="105" spans="2:4">
      <c r="B105" s="47" t="s">
        <v>57</v>
      </c>
      <c r="C105" s="47" t="s">
        <v>360</v>
      </c>
      <c r="D105" s="124" t="s">
        <v>361</v>
      </c>
    </row>
    <row r="106" spans="2:4">
      <c r="B106" s="46" t="s">
        <v>57</v>
      </c>
      <c r="C106" s="46" t="s">
        <v>362</v>
      </c>
      <c r="D106" s="125" t="s">
        <v>363</v>
      </c>
    </row>
    <row r="107" spans="2:4">
      <c r="B107" s="47" t="s">
        <v>57</v>
      </c>
      <c r="C107" s="47" t="s">
        <v>364</v>
      </c>
      <c r="D107" s="124" t="s">
        <v>365</v>
      </c>
    </row>
    <row r="108" spans="2:4">
      <c r="B108" s="46" t="s">
        <v>57</v>
      </c>
      <c r="C108" s="46" t="s">
        <v>366</v>
      </c>
      <c r="D108" s="125" t="s">
        <v>367</v>
      </c>
    </row>
    <row r="109" spans="2:4">
      <c r="B109" s="47" t="s">
        <v>57</v>
      </c>
      <c r="C109" s="47" t="s">
        <v>368</v>
      </c>
      <c r="D109" s="124" t="s">
        <v>369</v>
      </c>
    </row>
    <row r="110" spans="2:4">
      <c r="B110" s="46" t="s">
        <v>57</v>
      </c>
      <c r="C110" s="46" t="s">
        <v>370</v>
      </c>
      <c r="D110" s="125" t="s">
        <v>371</v>
      </c>
    </row>
    <row r="111" spans="2:4">
      <c r="B111" s="47" t="s">
        <v>57</v>
      </c>
      <c r="C111" s="47" t="s">
        <v>372</v>
      </c>
      <c r="D111" s="124" t="s">
        <v>373</v>
      </c>
    </row>
    <row r="112" spans="2:4">
      <c r="B112" s="46" t="s">
        <v>57</v>
      </c>
      <c r="C112" s="46" t="s">
        <v>374</v>
      </c>
      <c r="D112" s="125" t="s">
        <v>375</v>
      </c>
    </row>
    <row r="113" spans="2:4">
      <c r="B113" s="47" t="s">
        <v>57</v>
      </c>
      <c r="C113" s="47" t="s">
        <v>376</v>
      </c>
      <c r="D113" s="124" t="s">
        <v>377</v>
      </c>
    </row>
    <row r="114" spans="2:4">
      <c r="B114" s="46" t="s">
        <v>57</v>
      </c>
      <c r="C114" s="46" t="s">
        <v>378</v>
      </c>
      <c r="D114" s="125" t="s">
        <v>379</v>
      </c>
    </row>
    <row r="115" spans="2:4">
      <c r="B115" s="47" t="s">
        <v>57</v>
      </c>
      <c r="C115" s="47" t="s">
        <v>380</v>
      </c>
      <c r="D115" s="124" t="s">
        <v>381</v>
      </c>
    </row>
    <row r="116" spans="2:4">
      <c r="B116" s="46" t="s">
        <v>57</v>
      </c>
      <c r="C116" s="46" t="s">
        <v>382</v>
      </c>
      <c r="D116" s="125" t="s">
        <v>383</v>
      </c>
    </row>
    <row r="117" spans="2:4">
      <c r="B117" s="47" t="s">
        <v>57</v>
      </c>
      <c r="C117" s="47" t="s">
        <v>384</v>
      </c>
      <c r="D117" s="124" t="s">
        <v>385</v>
      </c>
    </row>
    <row r="118" spans="2:4">
      <c r="B118" s="46" t="s">
        <v>57</v>
      </c>
      <c r="C118" s="46" t="s">
        <v>386</v>
      </c>
      <c r="D118" s="125" t="s">
        <v>387</v>
      </c>
    </row>
    <row r="119" spans="2:4">
      <c r="B119" s="47" t="s">
        <v>57</v>
      </c>
      <c r="C119" s="47" t="s">
        <v>388</v>
      </c>
      <c r="D119" s="124" t="s">
        <v>389</v>
      </c>
    </row>
    <row r="120" spans="2:4">
      <c r="B120" s="46" t="s">
        <v>57</v>
      </c>
      <c r="C120" s="46" t="s">
        <v>390</v>
      </c>
      <c r="D120" s="125" t="s">
        <v>391</v>
      </c>
    </row>
    <row r="121" spans="2:4">
      <c r="B121" s="47" t="s">
        <v>57</v>
      </c>
      <c r="C121" s="47" t="s">
        <v>392</v>
      </c>
      <c r="D121" s="124" t="s">
        <v>393</v>
      </c>
    </row>
    <row r="122" spans="2:4">
      <c r="B122" s="46" t="s">
        <v>57</v>
      </c>
      <c r="C122" s="46" t="s">
        <v>394</v>
      </c>
      <c r="D122" s="125" t="s">
        <v>395</v>
      </c>
    </row>
    <row r="123" spans="2:4">
      <c r="B123" s="47" t="s">
        <v>57</v>
      </c>
      <c r="C123" s="47" t="s">
        <v>396</v>
      </c>
      <c r="D123" s="124" t="s">
        <v>397</v>
      </c>
    </row>
    <row r="124" spans="2:4">
      <c r="B124" s="46" t="s">
        <v>57</v>
      </c>
      <c r="C124" s="46" t="s">
        <v>398</v>
      </c>
      <c r="D124" s="125" t="s">
        <v>399</v>
      </c>
    </row>
    <row r="125" spans="2:4">
      <c r="B125" s="47" t="s">
        <v>57</v>
      </c>
      <c r="C125" s="47" t="s">
        <v>400</v>
      </c>
      <c r="D125" s="124" t="s">
        <v>401</v>
      </c>
    </row>
    <row r="126" spans="2:4">
      <c r="B126" s="46" t="s">
        <v>57</v>
      </c>
      <c r="C126" s="46" t="s">
        <v>402</v>
      </c>
      <c r="D126" s="125" t="s">
        <v>403</v>
      </c>
    </row>
    <row r="127" spans="2:4">
      <c r="B127" s="47" t="s">
        <v>57</v>
      </c>
      <c r="C127" s="47" t="s">
        <v>404</v>
      </c>
      <c r="D127" s="124" t="s">
        <v>405</v>
      </c>
    </row>
    <row r="128" spans="2:4">
      <c r="B128" s="46" t="s">
        <v>57</v>
      </c>
      <c r="C128" s="46" t="s">
        <v>406</v>
      </c>
      <c r="D128" s="125" t="s">
        <v>407</v>
      </c>
    </row>
    <row r="129" spans="2:4">
      <c r="B129" s="47" t="s">
        <v>57</v>
      </c>
      <c r="C129" s="47" t="s">
        <v>408</v>
      </c>
      <c r="D129" s="124" t="s">
        <v>409</v>
      </c>
    </row>
    <row r="130" spans="2:4">
      <c r="B130" s="46" t="s">
        <v>57</v>
      </c>
      <c r="C130" s="46" t="s">
        <v>410</v>
      </c>
      <c r="D130" s="125" t="s">
        <v>411</v>
      </c>
    </row>
    <row r="131" spans="2:4">
      <c r="B131" s="47" t="s">
        <v>57</v>
      </c>
      <c r="C131" s="47" t="s">
        <v>412</v>
      </c>
      <c r="D131" s="124" t="s">
        <v>413</v>
      </c>
    </row>
    <row r="132" spans="2:4">
      <c r="B132" s="46" t="s">
        <v>57</v>
      </c>
      <c r="C132" s="46" t="s">
        <v>414</v>
      </c>
      <c r="D132" s="125" t="s">
        <v>415</v>
      </c>
    </row>
    <row r="133" spans="2:4">
      <c r="B133" s="47" t="s">
        <v>57</v>
      </c>
      <c r="C133" s="47" t="s">
        <v>416</v>
      </c>
      <c r="D133" s="124" t="s">
        <v>417</v>
      </c>
    </row>
    <row r="134" spans="2:4">
      <c r="B134" s="46" t="s">
        <v>57</v>
      </c>
      <c r="C134" s="46" t="s">
        <v>418</v>
      </c>
      <c r="D134" s="125" t="s">
        <v>419</v>
      </c>
    </row>
    <row r="135" spans="2:4">
      <c r="B135" s="47" t="s">
        <v>57</v>
      </c>
      <c r="C135" s="47" t="s">
        <v>420</v>
      </c>
      <c r="D135" s="124" t="s">
        <v>421</v>
      </c>
    </row>
    <row r="136" spans="2:4">
      <c r="B136" s="46" t="s">
        <v>57</v>
      </c>
      <c r="C136" s="46" t="s">
        <v>422</v>
      </c>
      <c r="D136" s="125" t="s">
        <v>423</v>
      </c>
    </row>
    <row r="137" spans="2:4">
      <c r="B137" s="47" t="s">
        <v>57</v>
      </c>
      <c r="C137" s="47" t="s">
        <v>424</v>
      </c>
      <c r="D137" s="124" t="s">
        <v>425</v>
      </c>
    </row>
    <row r="138" spans="2:4">
      <c r="B138" s="46" t="s">
        <v>57</v>
      </c>
      <c r="C138" s="46" t="s">
        <v>426</v>
      </c>
      <c r="D138" s="125" t="s">
        <v>427</v>
      </c>
    </row>
    <row r="139" spans="2:4">
      <c r="B139" s="47" t="s">
        <v>58</v>
      </c>
      <c r="C139" s="47" t="s">
        <v>217</v>
      </c>
      <c r="D139" s="124" t="s">
        <v>218</v>
      </c>
    </row>
    <row r="140" spans="2:4">
      <c r="B140" s="46" t="s">
        <v>58</v>
      </c>
      <c r="C140" s="46" t="s">
        <v>219</v>
      </c>
      <c r="D140" s="125" t="s">
        <v>220</v>
      </c>
    </row>
    <row r="141" spans="2:4">
      <c r="B141" s="47" t="s">
        <v>58</v>
      </c>
      <c r="C141" s="47" t="s">
        <v>221</v>
      </c>
      <c r="D141" s="124" t="s">
        <v>222</v>
      </c>
    </row>
    <row r="142" spans="2:4">
      <c r="B142" s="46" t="s">
        <v>58</v>
      </c>
      <c r="C142" s="46" t="s">
        <v>223</v>
      </c>
      <c r="D142" s="125" t="s">
        <v>224</v>
      </c>
    </row>
    <row r="143" spans="2:4">
      <c r="B143" s="47" t="s">
        <v>58</v>
      </c>
      <c r="C143" s="47" t="s">
        <v>225</v>
      </c>
      <c r="D143" s="124" t="s">
        <v>226</v>
      </c>
    </row>
    <row r="144" spans="2:4">
      <c r="B144" s="46" t="s">
        <v>58</v>
      </c>
      <c r="C144" s="46" t="s">
        <v>227</v>
      </c>
      <c r="D144" s="125" t="s">
        <v>228</v>
      </c>
    </row>
    <row r="145" spans="2:4">
      <c r="B145" s="47" t="s">
        <v>58</v>
      </c>
      <c r="C145" s="47" t="s">
        <v>229</v>
      </c>
      <c r="D145" s="124" t="s">
        <v>230</v>
      </c>
    </row>
    <row r="146" spans="2:4">
      <c r="B146" s="46" t="s">
        <v>58</v>
      </c>
      <c r="C146" s="46" t="s">
        <v>231</v>
      </c>
      <c r="D146" s="125" t="s">
        <v>232</v>
      </c>
    </row>
    <row r="147" spans="2:4">
      <c r="B147" s="47" t="s">
        <v>58</v>
      </c>
      <c r="C147" s="47" t="s">
        <v>233</v>
      </c>
      <c r="D147" s="124" t="s">
        <v>234</v>
      </c>
    </row>
    <row r="148" spans="2:4">
      <c r="B148" s="46" t="s">
        <v>58</v>
      </c>
      <c r="C148" s="46" t="s">
        <v>235</v>
      </c>
      <c r="D148" s="125" t="s">
        <v>236</v>
      </c>
    </row>
    <row r="149" spans="2:4">
      <c r="B149" s="46" t="s">
        <v>58</v>
      </c>
      <c r="C149" s="46" t="s">
        <v>464</v>
      </c>
      <c r="D149" s="125" t="s">
        <v>465</v>
      </c>
    </row>
    <row r="150" spans="2:4">
      <c r="B150" s="47" t="s">
        <v>58</v>
      </c>
      <c r="C150" s="47" t="s">
        <v>466</v>
      </c>
      <c r="D150" s="124" t="s">
        <v>467</v>
      </c>
    </row>
    <row r="151" spans="2:4">
      <c r="B151" s="46" t="s">
        <v>58</v>
      </c>
      <c r="C151" s="46" t="s">
        <v>468</v>
      </c>
      <c r="D151" s="125" t="s">
        <v>469</v>
      </c>
    </row>
    <row r="152" spans="2:4">
      <c r="B152" s="47" t="s">
        <v>58</v>
      </c>
      <c r="C152" s="47" t="s">
        <v>470</v>
      </c>
      <c r="D152" s="124" t="s">
        <v>471</v>
      </c>
    </row>
    <row r="153" spans="2:4">
      <c r="B153" s="46" t="s">
        <v>58</v>
      </c>
      <c r="C153" s="46" t="s">
        <v>472</v>
      </c>
      <c r="D153" s="125" t="s">
        <v>473</v>
      </c>
    </row>
    <row r="154" spans="2:4">
      <c r="B154" s="47" t="s">
        <v>58</v>
      </c>
      <c r="C154" s="47" t="s">
        <v>474</v>
      </c>
      <c r="D154" s="124" t="s">
        <v>475</v>
      </c>
    </row>
    <row r="155" spans="2:4">
      <c r="B155" s="46" t="s">
        <v>58</v>
      </c>
      <c r="C155" s="46" t="s">
        <v>476</v>
      </c>
      <c r="D155" s="125" t="s">
        <v>477</v>
      </c>
    </row>
    <row r="156" spans="2:4">
      <c r="B156" s="47" t="s">
        <v>58</v>
      </c>
      <c r="C156" s="47" t="s">
        <v>478</v>
      </c>
      <c r="D156" s="124" t="s">
        <v>479</v>
      </c>
    </row>
    <row r="157" spans="2:4">
      <c r="B157" s="46" t="s">
        <v>58</v>
      </c>
      <c r="C157" s="46" t="s">
        <v>480</v>
      </c>
      <c r="D157" s="125" t="s">
        <v>481</v>
      </c>
    </row>
    <row r="158" spans="2:4">
      <c r="B158" s="47" t="s">
        <v>58</v>
      </c>
      <c r="C158" s="47" t="s">
        <v>482</v>
      </c>
      <c r="D158" s="124" t="s">
        <v>483</v>
      </c>
    </row>
    <row r="159" spans="2:4">
      <c r="B159" s="46" t="s">
        <v>58</v>
      </c>
      <c r="C159" s="46" t="s">
        <v>484</v>
      </c>
      <c r="D159" s="125" t="s">
        <v>485</v>
      </c>
    </row>
    <row r="160" spans="2:4">
      <c r="B160" s="47" t="s">
        <v>58</v>
      </c>
      <c r="C160" s="47" t="s">
        <v>486</v>
      </c>
      <c r="D160" s="124" t="s">
        <v>487</v>
      </c>
    </row>
    <row r="161" spans="2:4">
      <c r="B161" s="46" t="s">
        <v>58</v>
      </c>
      <c r="C161" s="46" t="s">
        <v>488</v>
      </c>
      <c r="D161" s="125" t="s">
        <v>489</v>
      </c>
    </row>
    <row r="162" spans="2:4">
      <c r="B162" s="47" t="s">
        <v>58</v>
      </c>
      <c r="C162" s="47" t="s">
        <v>490</v>
      </c>
      <c r="D162" s="124" t="s">
        <v>491</v>
      </c>
    </row>
    <row r="163" spans="2:4">
      <c r="B163" s="46" t="s">
        <v>58</v>
      </c>
      <c r="C163" s="46" t="s">
        <v>492</v>
      </c>
      <c r="D163" s="125" t="s">
        <v>493</v>
      </c>
    </row>
    <row r="164" spans="2:4">
      <c r="B164" s="47" t="s">
        <v>58</v>
      </c>
      <c r="C164" s="47" t="s">
        <v>494</v>
      </c>
      <c r="D164" s="124" t="s">
        <v>495</v>
      </c>
    </row>
    <row r="165" spans="2:4">
      <c r="B165" s="46" t="s">
        <v>58</v>
      </c>
      <c r="C165" s="46" t="s">
        <v>496</v>
      </c>
      <c r="D165" s="125" t="s">
        <v>497</v>
      </c>
    </row>
    <row r="166" spans="2:4">
      <c r="B166" s="47" t="s">
        <v>58</v>
      </c>
      <c r="C166" s="47" t="s">
        <v>498</v>
      </c>
      <c r="D166" s="124" t="s">
        <v>499</v>
      </c>
    </row>
    <row r="167" spans="2:4">
      <c r="B167" s="46" t="s">
        <v>58</v>
      </c>
      <c r="C167" s="46" t="s">
        <v>500</v>
      </c>
      <c r="D167" s="125" t="s">
        <v>501</v>
      </c>
    </row>
    <row r="168" spans="2:4">
      <c r="B168" s="47" t="s">
        <v>58</v>
      </c>
      <c r="C168" s="47" t="s">
        <v>502</v>
      </c>
      <c r="D168" s="124" t="s">
        <v>503</v>
      </c>
    </row>
    <row r="169" spans="2:4">
      <c r="B169" s="46" t="s">
        <v>58</v>
      </c>
      <c r="C169" s="46" t="s">
        <v>504</v>
      </c>
      <c r="D169" s="125" t="s">
        <v>505</v>
      </c>
    </row>
    <row r="170" spans="2:4">
      <c r="B170" s="47" t="s">
        <v>58</v>
      </c>
      <c r="C170" s="47" t="s">
        <v>506</v>
      </c>
      <c r="D170" s="124" t="s">
        <v>507</v>
      </c>
    </row>
    <row r="171" spans="2:4">
      <c r="B171" s="46" t="s">
        <v>58</v>
      </c>
      <c r="C171" s="46" t="s">
        <v>508</v>
      </c>
      <c r="D171" s="125" t="s">
        <v>509</v>
      </c>
    </row>
    <row r="172" spans="2:4">
      <c r="B172" s="47" t="s">
        <v>58</v>
      </c>
      <c r="C172" s="47" t="s">
        <v>510</v>
      </c>
      <c r="D172" s="124" t="s">
        <v>511</v>
      </c>
    </row>
    <row r="173" spans="2:4">
      <c r="B173" s="46" t="s">
        <v>58</v>
      </c>
      <c r="C173" s="46" t="s">
        <v>512</v>
      </c>
      <c r="D173" s="125" t="s">
        <v>513</v>
      </c>
    </row>
    <row r="174" spans="2:4">
      <c r="B174" s="47" t="s">
        <v>58</v>
      </c>
      <c r="C174" s="47" t="s">
        <v>514</v>
      </c>
      <c r="D174" s="124" t="s">
        <v>515</v>
      </c>
    </row>
    <row r="175" spans="2:4">
      <c r="B175" s="46" t="s">
        <v>58</v>
      </c>
      <c r="C175" s="46" t="s">
        <v>516</v>
      </c>
      <c r="D175" s="125" t="s">
        <v>517</v>
      </c>
    </row>
    <row r="176" spans="2:4">
      <c r="B176" s="47" t="s">
        <v>58</v>
      </c>
      <c r="C176" s="47" t="s">
        <v>518</v>
      </c>
      <c r="D176" s="124" t="s">
        <v>519</v>
      </c>
    </row>
    <row r="177" spans="2:4">
      <c r="B177" s="46" t="s">
        <v>58</v>
      </c>
      <c r="C177" s="46" t="s">
        <v>520</v>
      </c>
      <c r="D177" s="125" t="s">
        <v>521</v>
      </c>
    </row>
    <row r="178" spans="2:4">
      <c r="B178" s="47" t="s">
        <v>58</v>
      </c>
      <c r="C178" s="47" t="s">
        <v>522</v>
      </c>
      <c r="D178" s="124" t="s">
        <v>523</v>
      </c>
    </row>
    <row r="179" spans="2:4">
      <c r="B179" s="46" t="s">
        <v>58</v>
      </c>
      <c r="C179" s="46" t="s">
        <v>524</v>
      </c>
      <c r="D179" s="125" t="s">
        <v>525</v>
      </c>
    </row>
    <row r="180" spans="2:4">
      <c r="B180" s="47" t="s">
        <v>58</v>
      </c>
      <c r="C180" s="47" t="s">
        <v>526</v>
      </c>
      <c r="D180" s="124" t="s">
        <v>527</v>
      </c>
    </row>
    <row r="181" spans="2:4">
      <c r="B181" s="46" t="s">
        <v>58</v>
      </c>
      <c r="C181" s="46" t="s">
        <v>528</v>
      </c>
      <c r="D181" s="125" t="s">
        <v>529</v>
      </c>
    </row>
    <row r="182" spans="2:4">
      <c r="B182" s="47" t="s">
        <v>58</v>
      </c>
      <c r="C182" s="47" t="s">
        <v>530</v>
      </c>
      <c r="D182" s="124" t="s">
        <v>531</v>
      </c>
    </row>
    <row r="183" spans="2:4">
      <c r="B183" s="46" t="s">
        <v>58</v>
      </c>
      <c r="C183" s="46" t="s">
        <v>532</v>
      </c>
      <c r="D183" s="125" t="s">
        <v>533</v>
      </c>
    </row>
    <row r="184" spans="2:4">
      <c r="B184" s="47" t="s">
        <v>58</v>
      </c>
      <c r="C184" s="47" t="s">
        <v>534</v>
      </c>
      <c r="D184" s="124" t="s">
        <v>535</v>
      </c>
    </row>
    <row r="185" spans="2:4">
      <c r="B185" s="46" t="s">
        <v>58</v>
      </c>
      <c r="C185" s="46" t="s">
        <v>536</v>
      </c>
      <c r="D185" s="125" t="s">
        <v>537</v>
      </c>
    </row>
    <row r="186" spans="2:4">
      <c r="B186" s="47" t="s">
        <v>58</v>
      </c>
      <c r="C186" s="47" t="s">
        <v>538</v>
      </c>
      <c r="D186" s="124" t="s">
        <v>539</v>
      </c>
    </row>
    <row r="187" spans="2:4">
      <c r="B187" s="46" t="s">
        <v>58</v>
      </c>
      <c r="C187" s="46" t="s">
        <v>540</v>
      </c>
      <c r="D187" s="125" t="s">
        <v>541</v>
      </c>
    </row>
    <row r="188" spans="2:4">
      <c r="B188" s="47" t="s">
        <v>58</v>
      </c>
      <c r="C188" s="47" t="s">
        <v>542</v>
      </c>
      <c r="D188" s="124" t="s">
        <v>543</v>
      </c>
    </row>
    <row r="189" spans="2:4">
      <c r="B189" s="46" t="s">
        <v>58</v>
      </c>
      <c r="C189" s="46" t="s">
        <v>544</v>
      </c>
      <c r="D189" s="125" t="s">
        <v>545</v>
      </c>
    </row>
    <row r="190" spans="2:4">
      <c r="B190" s="47" t="s">
        <v>58</v>
      </c>
      <c r="C190" s="47" t="s">
        <v>546</v>
      </c>
      <c r="D190" s="124" t="s">
        <v>547</v>
      </c>
    </row>
    <row r="191" spans="2:4">
      <c r="B191" s="46" t="s">
        <v>58</v>
      </c>
      <c r="C191" s="46" t="s">
        <v>548</v>
      </c>
      <c r="D191" s="125" t="s">
        <v>549</v>
      </c>
    </row>
    <row r="192" spans="2:4">
      <c r="B192" s="47" t="s">
        <v>58</v>
      </c>
      <c r="C192" s="47" t="s">
        <v>550</v>
      </c>
      <c r="D192" s="124" t="s">
        <v>551</v>
      </c>
    </row>
    <row r="193" spans="2:4">
      <c r="B193" s="46" t="s">
        <v>58</v>
      </c>
      <c r="C193" s="46" t="s">
        <v>552</v>
      </c>
      <c r="D193" s="125" t="s">
        <v>553</v>
      </c>
    </row>
    <row r="194" spans="2:4">
      <c r="B194" s="47" t="s">
        <v>58</v>
      </c>
      <c r="C194" s="47" t="s">
        <v>554</v>
      </c>
      <c r="D194" s="124" t="s">
        <v>555</v>
      </c>
    </row>
    <row r="195" spans="2:4">
      <c r="B195" s="46" t="s">
        <v>58</v>
      </c>
      <c r="C195" s="46" t="s">
        <v>556</v>
      </c>
      <c r="D195" s="125" t="s">
        <v>557</v>
      </c>
    </row>
    <row r="196" spans="2:4">
      <c r="B196" s="47" t="s">
        <v>58</v>
      </c>
      <c r="C196" s="47" t="s">
        <v>558</v>
      </c>
      <c r="D196" s="124" t="s">
        <v>559</v>
      </c>
    </row>
    <row r="197" spans="2:4">
      <c r="B197" s="46" t="s">
        <v>58</v>
      </c>
      <c r="C197" s="46" t="s">
        <v>978</v>
      </c>
      <c r="D197" s="125" t="s">
        <v>560</v>
      </c>
    </row>
    <row r="198" spans="2:4">
      <c r="B198" s="47" t="s">
        <v>58</v>
      </c>
      <c r="C198" s="47" t="s">
        <v>561</v>
      </c>
      <c r="D198" s="124" t="s">
        <v>562</v>
      </c>
    </row>
    <row r="199" spans="2:4">
      <c r="B199" s="46" t="s">
        <v>58</v>
      </c>
      <c r="C199" s="46" t="s">
        <v>563</v>
      </c>
      <c r="D199" s="125" t="s">
        <v>564</v>
      </c>
    </row>
    <row r="200" spans="2:4">
      <c r="B200" s="47" t="s">
        <v>58</v>
      </c>
      <c r="C200" s="47" t="s">
        <v>565</v>
      </c>
      <c r="D200" s="124" t="s">
        <v>566</v>
      </c>
    </row>
    <row r="201" spans="2:4">
      <c r="B201" s="46" t="s">
        <v>58</v>
      </c>
      <c r="C201" s="46" t="s">
        <v>567</v>
      </c>
      <c r="D201" s="125" t="s">
        <v>568</v>
      </c>
    </row>
    <row r="202" spans="2:4">
      <c r="B202" s="47" t="s">
        <v>58</v>
      </c>
      <c r="C202" s="47" t="s">
        <v>569</v>
      </c>
      <c r="D202" s="124" t="s">
        <v>570</v>
      </c>
    </row>
    <row r="203" spans="2:4">
      <c r="B203" s="46" t="s">
        <v>58</v>
      </c>
      <c r="C203" s="46" t="s">
        <v>571</v>
      </c>
      <c r="D203" s="125" t="s">
        <v>572</v>
      </c>
    </row>
    <row r="204" spans="2:4">
      <c r="B204" s="47" t="s">
        <v>58</v>
      </c>
      <c r="C204" s="47" t="s">
        <v>573</v>
      </c>
      <c r="D204" s="124" t="s">
        <v>574</v>
      </c>
    </row>
    <row r="205" spans="2:4">
      <c r="B205" s="46" t="s">
        <v>58</v>
      </c>
      <c r="C205" s="46" t="s">
        <v>575</v>
      </c>
      <c r="D205" s="125" t="s">
        <v>576</v>
      </c>
    </row>
    <row r="206" spans="2:4">
      <c r="B206" s="47" t="s">
        <v>58</v>
      </c>
      <c r="C206" s="47" t="s">
        <v>577</v>
      </c>
      <c r="D206" s="124" t="s">
        <v>578</v>
      </c>
    </row>
    <row r="207" spans="2:4">
      <c r="B207" s="46" t="s">
        <v>58</v>
      </c>
      <c r="C207" s="46" t="s">
        <v>579</v>
      </c>
      <c r="D207" s="125" t="s">
        <v>580</v>
      </c>
    </row>
    <row r="208" spans="2:4">
      <c r="B208" s="47" t="s">
        <v>58</v>
      </c>
      <c r="C208" s="47" t="s">
        <v>581</v>
      </c>
      <c r="D208" s="124" t="s">
        <v>582</v>
      </c>
    </row>
    <row r="209" spans="2:4">
      <c r="B209" s="46" t="s">
        <v>58</v>
      </c>
      <c r="C209" s="46" t="s">
        <v>583</v>
      </c>
      <c r="D209" s="125" t="s">
        <v>584</v>
      </c>
    </row>
    <row r="210" spans="2:4">
      <c r="B210" s="47" t="s">
        <v>58</v>
      </c>
      <c r="C210" s="47" t="s">
        <v>585</v>
      </c>
      <c r="D210" s="124" t="s">
        <v>586</v>
      </c>
    </row>
    <row r="211" spans="2:4">
      <c r="B211" s="46" t="s">
        <v>58</v>
      </c>
      <c r="C211" s="46" t="s">
        <v>587</v>
      </c>
      <c r="D211" s="125" t="s">
        <v>588</v>
      </c>
    </row>
    <row r="212" spans="2:4">
      <c r="B212" s="47" t="s">
        <v>58</v>
      </c>
      <c r="C212" s="47" t="s">
        <v>589</v>
      </c>
      <c r="D212" s="124" t="s">
        <v>590</v>
      </c>
    </row>
    <row r="213" spans="2:4">
      <c r="B213" s="46" t="s">
        <v>58</v>
      </c>
      <c r="C213" s="46" t="s">
        <v>591</v>
      </c>
      <c r="D213" s="125" t="s">
        <v>592</v>
      </c>
    </row>
    <row r="214" spans="2:4">
      <c r="B214" s="47" t="s">
        <v>58</v>
      </c>
      <c r="C214" s="47" t="s">
        <v>593</v>
      </c>
      <c r="D214" s="124" t="s">
        <v>594</v>
      </c>
    </row>
    <row r="215" spans="2:4">
      <c r="B215" s="46" t="s">
        <v>58</v>
      </c>
      <c r="C215" s="46" t="s">
        <v>595</v>
      </c>
      <c r="D215" s="125" t="s">
        <v>596</v>
      </c>
    </row>
    <row r="216" spans="2:4">
      <c r="B216" s="47" t="s">
        <v>58</v>
      </c>
      <c r="C216" s="47" t="s">
        <v>597</v>
      </c>
      <c r="D216" s="124" t="s">
        <v>598</v>
      </c>
    </row>
    <row r="217" spans="2:4">
      <c r="B217" s="46" t="s">
        <v>58</v>
      </c>
      <c r="C217" s="46" t="s">
        <v>599</v>
      </c>
      <c r="D217" s="125" t="s">
        <v>600</v>
      </c>
    </row>
    <row r="218" spans="2:4">
      <c r="B218" s="47" t="s">
        <v>58</v>
      </c>
      <c r="C218" s="47" t="s">
        <v>601</v>
      </c>
      <c r="D218" s="124" t="s">
        <v>602</v>
      </c>
    </row>
    <row r="219" spans="2:4">
      <c r="B219" s="46" t="s">
        <v>58</v>
      </c>
      <c r="C219" s="46" t="s">
        <v>603</v>
      </c>
      <c r="D219" s="125" t="s">
        <v>604</v>
      </c>
    </row>
    <row r="220" spans="2:4">
      <c r="B220" s="47" t="s">
        <v>59</v>
      </c>
      <c r="C220" s="47" t="s">
        <v>185</v>
      </c>
      <c r="D220" s="124" t="s">
        <v>186</v>
      </c>
    </row>
    <row r="221" spans="2:4">
      <c r="B221" s="46" t="s">
        <v>59</v>
      </c>
      <c r="C221" s="46" t="s">
        <v>187</v>
      </c>
      <c r="D221" s="125" t="s">
        <v>188</v>
      </c>
    </row>
    <row r="222" spans="2:4">
      <c r="B222" s="47" t="s">
        <v>59</v>
      </c>
      <c r="C222" s="47" t="s">
        <v>189</v>
      </c>
      <c r="D222" s="124" t="s">
        <v>190</v>
      </c>
    </row>
    <row r="223" spans="2:4">
      <c r="B223" s="46" t="s">
        <v>59</v>
      </c>
      <c r="C223" s="46" t="s">
        <v>191</v>
      </c>
      <c r="D223" s="125" t="s">
        <v>192</v>
      </c>
    </row>
    <row r="224" spans="2:4">
      <c r="B224" s="47" t="s">
        <v>59</v>
      </c>
      <c r="C224" s="47" t="s">
        <v>193</v>
      </c>
      <c r="D224" s="124" t="s">
        <v>194</v>
      </c>
    </row>
    <row r="225" spans="2:4">
      <c r="B225" s="46" t="s">
        <v>59</v>
      </c>
      <c r="C225" s="46" t="s">
        <v>195</v>
      </c>
      <c r="D225" s="125" t="s">
        <v>196</v>
      </c>
    </row>
    <row r="226" spans="2:4">
      <c r="B226" s="47" t="s">
        <v>59</v>
      </c>
      <c r="C226" s="47" t="s">
        <v>197</v>
      </c>
      <c r="D226" s="124" t="s">
        <v>198</v>
      </c>
    </row>
    <row r="227" spans="2:4">
      <c r="B227" s="46" t="s">
        <v>59</v>
      </c>
      <c r="C227" s="46" t="s">
        <v>199</v>
      </c>
      <c r="D227" s="125" t="s">
        <v>200</v>
      </c>
    </row>
    <row r="228" spans="2:4">
      <c r="B228" s="47" t="s">
        <v>59</v>
      </c>
      <c r="C228" s="47" t="s">
        <v>201</v>
      </c>
      <c r="D228" s="124" t="s">
        <v>202</v>
      </c>
    </row>
    <row r="229" spans="2:4">
      <c r="B229" s="46" t="s">
        <v>59</v>
      </c>
      <c r="C229" s="46" t="s">
        <v>203</v>
      </c>
      <c r="D229" s="125" t="s">
        <v>204</v>
      </c>
    </row>
    <row r="230" spans="2:4">
      <c r="B230" s="47" t="s">
        <v>59</v>
      </c>
      <c r="C230" s="47" t="s">
        <v>205</v>
      </c>
      <c r="D230" s="124" t="s">
        <v>206</v>
      </c>
    </row>
    <row r="231" spans="2:4">
      <c r="B231" s="46" t="s">
        <v>59</v>
      </c>
      <c r="C231" s="46" t="s">
        <v>207</v>
      </c>
      <c r="D231" s="125" t="s">
        <v>208</v>
      </c>
    </row>
    <row r="232" spans="2:4">
      <c r="B232" s="47" t="s">
        <v>59</v>
      </c>
      <c r="C232" s="47" t="s">
        <v>209</v>
      </c>
      <c r="D232" s="124" t="s">
        <v>210</v>
      </c>
    </row>
    <row r="233" spans="2:4">
      <c r="B233" s="46" t="s">
        <v>59</v>
      </c>
      <c r="C233" s="46" t="s">
        <v>211</v>
      </c>
      <c r="D233" s="125" t="s">
        <v>212</v>
      </c>
    </row>
    <row r="234" spans="2:4">
      <c r="B234" s="47" t="s">
        <v>59</v>
      </c>
      <c r="C234" s="47" t="s">
        <v>213</v>
      </c>
      <c r="D234" s="124" t="s">
        <v>214</v>
      </c>
    </row>
    <row r="235" spans="2:4">
      <c r="B235" s="46" t="s">
        <v>59</v>
      </c>
      <c r="C235" s="46" t="s">
        <v>215</v>
      </c>
      <c r="D235" s="125" t="s">
        <v>216</v>
      </c>
    </row>
    <row r="236" spans="2:4">
      <c r="B236" s="47" t="s">
        <v>59</v>
      </c>
      <c r="C236" s="47" t="s">
        <v>237</v>
      </c>
      <c r="D236" s="124" t="s">
        <v>238</v>
      </c>
    </row>
    <row r="237" spans="2:4">
      <c r="B237" s="46" t="s">
        <v>59</v>
      </c>
      <c r="C237" s="46" t="s">
        <v>239</v>
      </c>
      <c r="D237" s="125" t="s">
        <v>240</v>
      </c>
    </row>
    <row r="238" spans="2:4">
      <c r="B238" s="47" t="s">
        <v>59</v>
      </c>
      <c r="C238" s="47" t="s">
        <v>241</v>
      </c>
      <c r="D238" s="124" t="s">
        <v>242</v>
      </c>
    </row>
    <row r="239" spans="2:4">
      <c r="B239" s="46" t="s">
        <v>59</v>
      </c>
      <c r="C239" s="46" t="s">
        <v>243</v>
      </c>
      <c r="D239" s="125" t="s">
        <v>244</v>
      </c>
    </row>
    <row r="240" spans="2:4">
      <c r="B240" s="47" t="s">
        <v>59</v>
      </c>
      <c r="C240" s="47" t="s">
        <v>245</v>
      </c>
      <c r="D240" s="124" t="s">
        <v>246</v>
      </c>
    </row>
    <row r="241" spans="2:4">
      <c r="B241" s="46" t="s">
        <v>59</v>
      </c>
      <c r="C241" s="46" t="s">
        <v>247</v>
      </c>
      <c r="D241" s="125" t="s">
        <v>248</v>
      </c>
    </row>
    <row r="242" spans="2:4">
      <c r="B242" s="47" t="s">
        <v>60</v>
      </c>
      <c r="C242" s="47" t="s">
        <v>605</v>
      </c>
      <c r="D242" s="124" t="s">
        <v>606</v>
      </c>
    </row>
    <row r="243" spans="2:4">
      <c r="B243" s="46" t="s">
        <v>60</v>
      </c>
      <c r="C243" s="46" t="s">
        <v>607</v>
      </c>
      <c r="D243" s="125" t="s">
        <v>608</v>
      </c>
    </row>
    <row r="244" spans="2:4">
      <c r="B244" s="47" t="s">
        <v>60</v>
      </c>
      <c r="C244" s="47" t="s">
        <v>609</v>
      </c>
      <c r="D244" s="124" t="s">
        <v>610</v>
      </c>
    </row>
    <row r="245" spans="2:4">
      <c r="B245" s="46" t="s">
        <v>60</v>
      </c>
      <c r="C245" s="46" t="s">
        <v>611</v>
      </c>
      <c r="D245" s="125" t="s">
        <v>612</v>
      </c>
    </row>
    <row r="246" spans="2:4">
      <c r="B246" s="47" t="s">
        <v>60</v>
      </c>
      <c r="C246" s="47" t="s">
        <v>613</v>
      </c>
      <c r="D246" s="124" t="s">
        <v>614</v>
      </c>
    </row>
    <row r="247" spans="2:4">
      <c r="B247" s="46" t="s">
        <v>60</v>
      </c>
      <c r="C247" s="46" t="s">
        <v>615</v>
      </c>
      <c r="D247" s="125" t="s">
        <v>616</v>
      </c>
    </row>
    <row r="248" spans="2:4">
      <c r="B248" s="47" t="s">
        <v>60</v>
      </c>
      <c r="C248" s="47" t="s">
        <v>617</v>
      </c>
      <c r="D248" s="124" t="s">
        <v>618</v>
      </c>
    </row>
    <row r="249" spans="2:4">
      <c r="B249" s="46" t="s">
        <v>60</v>
      </c>
      <c r="C249" s="46" t="s">
        <v>979</v>
      </c>
      <c r="D249" s="125" t="s">
        <v>619</v>
      </c>
    </row>
    <row r="250" spans="2:4">
      <c r="B250" s="47" t="s">
        <v>60</v>
      </c>
      <c r="C250" s="47" t="s">
        <v>620</v>
      </c>
      <c r="D250" s="124" t="s">
        <v>621</v>
      </c>
    </row>
    <row r="251" spans="2:4">
      <c r="B251" s="46" t="s">
        <v>60</v>
      </c>
      <c r="C251" s="46" t="s">
        <v>622</v>
      </c>
      <c r="D251" s="125" t="s">
        <v>623</v>
      </c>
    </row>
    <row r="252" spans="2:4">
      <c r="B252" s="47" t="s">
        <v>60</v>
      </c>
      <c r="C252" s="47" t="s">
        <v>624</v>
      </c>
      <c r="D252" s="124" t="s">
        <v>625</v>
      </c>
    </row>
    <row r="253" spans="2:4">
      <c r="B253" s="46" t="s">
        <v>60</v>
      </c>
      <c r="C253" s="46" t="s">
        <v>626</v>
      </c>
      <c r="D253" s="125" t="s">
        <v>627</v>
      </c>
    </row>
    <row r="254" spans="2:4">
      <c r="B254" s="47" t="s">
        <v>60</v>
      </c>
      <c r="C254" s="47" t="s">
        <v>628</v>
      </c>
      <c r="D254" s="124" t="s">
        <v>629</v>
      </c>
    </row>
    <row r="255" spans="2:4">
      <c r="B255" s="46" t="s">
        <v>60</v>
      </c>
      <c r="C255" s="46" t="s">
        <v>630</v>
      </c>
      <c r="D255" s="125" t="s">
        <v>631</v>
      </c>
    </row>
    <row r="256" spans="2:4">
      <c r="B256" s="47" t="s">
        <v>60</v>
      </c>
      <c r="C256" s="47" t="s">
        <v>632</v>
      </c>
      <c r="D256" s="124" t="s">
        <v>633</v>
      </c>
    </row>
    <row r="257" spans="2:4">
      <c r="B257" s="46" t="s">
        <v>60</v>
      </c>
      <c r="C257" s="46" t="s">
        <v>634</v>
      </c>
      <c r="D257" s="125" t="s">
        <v>635</v>
      </c>
    </row>
    <row r="258" spans="2:4">
      <c r="B258" s="47" t="s">
        <v>60</v>
      </c>
      <c r="C258" s="47" t="s">
        <v>636</v>
      </c>
      <c r="D258" s="124" t="s">
        <v>637</v>
      </c>
    </row>
    <row r="259" spans="2:4">
      <c r="B259" s="46" t="s">
        <v>60</v>
      </c>
      <c r="C259" s="46" t="s">
        <v>638</v>
      </c>
      <c r="D259" s="125" t="s">
        <v>639</v>
      </c>
    </row>
    <row r="260" spans="2:4">
      <c r="B260" s="47" t="s">
        <v>60</v>
      </c>
      <c r="C260" s="47" t="s">
        <v>640</v>
      </c>
      <c r="D260" s="124" t="s">
        <v>641</v>
      </c>
    </row>
    <row r="261" spans="2:4">
      <c r="B261" s="46" t="s">
        <v>60</v>
      </c>
      <c r="C261" s="46" t="s">
        <v>642</v>
      </c>
      <c r="D261" s="125" t="s">
        <v>643</v>
      </c>
    </row>
    <row r="262" spans="2:4">
      <c r="B262" s="47" t="s">
        <v>60</v>
      </c>
      <c r="C262" s="47" t="s">
        <v>644</v>
      </c>
      <c r="D262" s="124" t="s">
        <v>645</v>
      </c>
    </row>
    <row r="263" spans="2:4">
      <c r="B263" s="46" t="s">
        <v>60</v>
      </c>
      <c r="C263" s="46" t="s">
        <v>646</v>
      </c>
      <c r="D263" s="125" t="s">
        <v>647</v>
      </c>
    </row>
    <row r="264" spans="2:4">
      <c r="B264" s="47" t="s">
        <v>60</v>
      </c>
      <c r="C264" s="47" t="s">
        <v>648</v>
      </c>
      <c r="D264" s="124" t="s">
        <v>649</v>
      </c>
    </row>
    <row r="265" spans="2:4">
      <c r="B265" s="46" t="s">
        <v>60</v>
      </c>
      <c r="C265" s="46" t="s">
        <v>650</v>
      </c>
      <c r="D265" s="125" t="s">
        <v>651</v>
      </c>
    </row>
    <row r="266" spans="2:4">
      <c r="B266" s="47" t="s">
        <v>60</v>
      </c>
      <c r="C266" s="47" t="s">
        <v>652</v>
      </c>
      <c r="D266" s="124" t="s">
        <v>653</v>
      </c>
    </row>
    <row r="267" spans="2:4">
      <c r="B267" s="46" t="s">
        <v>60</v>
      </c>
      <c r="C267" s="46" t="s">
        <v>654</v>
      </c>
      <c r="D267" s="125" t="s">
        <v>655</v>
      </c>
    </row>
    <row r="268" spans="2:4">
      <c r="B268" s="47" t="s">
        <v>60</v>
      </c>
      <c r="C268" s="47" t="s">
        <v>656</v>
      </c>
      <c r="D268" s="124" t="s">
        <v>657</v>
      </c>
    </row>
    <row r="269" spans="2:4">
      <c r="B269" s="46" t="s">
        <v>60</v>
      </c>
      <c r="C269" s="46" t="s">
        <v>658</v>
      </c>
      <c r="D269" s="125" t="s">
        <v>659</v>
      </c>
    </row>
    <row r="270" spans="2:4">
      <c r="B270" s="47" t="s">
        <v>60</v>
      </c>
      <c r="C270" s="47" t="s">
        <v>660</v>
      </c>
      <c r="D270" s="124" t="s">
        <v>661</v>
      </c>
    </row>
    <row r="271" spans="2:4">
      <c r="B271" s="46" t="s">
        <v>60</v>
      </c>
      <c r="C271" s="46" t="s">
        <v>662</v>
      </c>
      <c r="D271" s="125" t="s">
        <v>663</v>
      </c>
    </row>
    <row r="272" spans="2:4">
      <c r="B272" s="47" t="s">
        <v>60</v>
      </c>
      <c r="C272" s="47" t="s">
        <v>664</v>
      </c>
      <c r="D272" s="124" t="s">
        <v>665</v>
      </c>
    </row>
    <row r="273" spans="2:4">
      <c r="B273" s="46" t="s">
        <v>60</v>
      </c>
      <c r="C273" s="46" t="s">
        <v>666</v>
      </c>
      <c r="D273" s="125" t="s">
        <v>667</v>
      </c>
    </row>
    <row r="274" spans="2:4">
      <c r="B274" s="47" t="s">
        <v>60</v>
      </c>
      <c r="C274" s="47" t="s">
        <v>668</v>
      </c>
      <c r="D274" s="124" t="s">
        <v>669</v>
      </c>
    </row>
    <row r="275" spans="2:4">
      <c r="B275" s="46" t="s">
        <v>60</v>
      </c>
      <c r="C275" s="46" t="s">
        <v>670</v>
      </c>
      <c r="D275" s="125" t="s">
        <v>671</v>
      </c>
    </row>
    <row r="276" spans="2:4">
      <c r="B276" s="47" t="s">
        <v>60</v>
      </c>
      <c r="C276" s="47" t="s">
        <v>672</v>
      </c>
      <c r="D276" s="124" t="s">
        <v>673</v>
      </c>
    </row>
    <row r="277" spans="2:4">
      <c r="B277" s="46" t="s">
        <v>60</v>
      </c>
      <c r="C277" s="46" t="s">
        <v>674</v>
      </c>
      <c r="D277" s="125" t="s">
        <v>675</v>
      </c>
    </row>
    <row r="278" spans="2:4">
      <c r="B278" s="47" t="s">
        <v>60</v>
      </c>
      <c r="C278" s="47" t="s">
        <v>676</v>
      </c>
      <c r="D278" s="124" t="s">
        <v>677</v>
      </c>
    </row>
    <row r="279" spans="2:4">
      <c r="B279" s="46" t="s">
        <v>60</v>
      </c>
      <c r="C279" s="46" t="s">
        <v>678</v>
      </c>
      <c r="D279" s="125" t="s">
        <v>679</v>
      </c>
    </row>
    <row r="280" spans="2:4">
      <c r="B280" s="47" t="s">
        <v>60</v>
      </c>
      <c r="C280" s="47" t="s">
        <v>680</v>
      </c>
      <c r="D280" s="124" t="s">
        <v>681</v>
      </c>
    </row>
    <row r="281" spans="2:4">
      <c r="B281" s="46" t="s">
        <v>60</v>
      </c>
      <c r="C281" s="46" t="s">
        <v>682</v>
      </c>
      <c r="D281" s="125" t="s">
        <v>683</v>
      </c>
    </row>
    <row r="282" spans="2:4">
      <c r="B282" s="47" t="s">
        <v>60</v>
      </c>
      <c r="C282" s="47" t="s">
        <v>684</v>
      </c>
      <c r="D282" s="124" t="s">
        <v>685</v>
      </c>
    </row>
    <row r="283" spans="2:4">
      <c r="B283" s="46" t="s">
        <v>60</v>
      </c>
      <c r="C283" s="46" t="s">
        <v>686</v>
      </c>
      <c r="D283" s="125" t="s">
        <v>687</v>
      </c>
    </row>
    <row r="284" spans="2:4">
      <c r="B284" s="47" t="s">
        <v>60</v>
      </c>
      <c r="C284" s="47" t="s">
        <v>688</v>
      </c>
      <c r="D284" s="124" t="s">
        <v>689</v>
      </c>
    </row>
    <row r="285" spans="2:4">
      <c r="B285" s="46" t="s">
        <v>60</v>
      </c>
      <c r="C285" s="46" t="s">
        <v>690</v>
      </c>
      <c r="D285" s="125" t="s">
        <v>691</v>
      </c>
    </row>
    <row r="286" spans="2:4">
      <c r="B286" s="47" t="s">
        <v>60</v>
      </c>
      <c r="C286" s="47" t="s">
        <v>692</v>
      </c>
      <c r="D286" s="124" t="s">
        <v>693</v>
      </c>
    </row>
    <row r="287" spans="2:4">
      <c r="B287" s="46" t="s">
        <v>60</v>
      </c>
      <c r="C287" s="46" t="s">
        <v>694</v>
      </c>
      <c r="D287" s="125" t="s">
        <v>695</v>
      </c>
    </row>
    <row r="288" spans="2:4">
      <c r="B288" s="47" t="s">
        <v>60</v>
      </c>
      <c r="C288" s="47" t="s">
        <v>696</v>
      </c>
      <c r="D288" s="124" t="s">
        <v>697</v>
      </c>
    </row>
    <row r="289" spans="2:4">
      <c r="B289" s="46" t="s">
        <v>60</v>
      </c>
      <c r="C289" s="46" t="s">
        <v>698</v>
      </c>
      <c r="D289" s="125" t="s">
        <v>699</v>
      </c>
    </row>
    <row r="290" spans="2:4">
      <c r="B290" s="47" t="s">
        <v>60</v>
      </c>
      <c r="C290" s="47" t="s">
        <v>700</v>
      </c>
      <c r="D290" s="124" t="s">
        <v>701</v>
      </c>
    </row>
    <row r="291" spans="2:4">
      <c r="B291" s="46" t="s">
        <v>60</v>
      </c>
      <c r="C291" s="46" t="s">
        <v>702</v>
      </c>
      <c r="D291" s="125" t="s">
        <v>703</v>
      </c>
    </row>
    <row r="292" spans="2:4">
      <c r="B292" s="47" t="s">
        <v>60</v>
      </c>
      <c r="C292" s="47" t="s">
        <v>704</v>
      </c>
      <c r="D292" s="124" t="s">
        <v>705</v>
      </c>
    </row>
    <row r="293" spans="2:4">
      <c r="B293" s="46" t="s">
        <v>60</v>
      </c>
      <c r="C293" s="46" t="s">
        <v>706</v>
      </c>
      <c r="D293" s="125" t="s">
        <v>707</v>
      </c>
    </row>
    <row r="294" spans="2:4">
      <c r="B294" s="47" t="s">
        <v>60</v>
      </c>
      <c r="C294" s="47" t="s">
        <v>708</v>
      </c>
      <c r="D294" s="124" t="s">
        <v>709</v>
      </c>
    </row>
    <row r="295" spans="2:4">
      <c r="B295" s="46" t="s">
        <v>60</v>
      </c>
      <c r="C295" s="46" t="s">
        <v>710</v>
      </c>
      <c r="D295" s="125" t="s">
        <v>711</v>
      </c>
    </row>
    <row r="296" spans="2:4">
      <c r="B296" s="47" t="s">
        <v>60</v>
      </c>
      <c r="C296" s="47" t="s">
        <v>712</v>
      </c>
      <c r="D296" s="124" t="s">
        <v>713</v>
      </c>
    </row>
    <row r="297" spans="2:4">
      <c r="B297" s="46" t="s">
        <v>60</v>
      </c>
      <c r="C297" s="46" t="s">
        <v>714</v>
      </c>
      <c r="D297" s="125" t="s">
        <v>715</v>
      </c>
    </row>
    <row r="298" spans="2:4">
      <c r="B298" s="47" t="s">
        <v>60</v>
      </c>
      <c r="C298" s="47" t="s">
        <v>716</v>
      </c>
      <c r="D298" s="124" t="s">
        <v>717</v>
      </c>
    </row>
    <row r="299" spans="2:4">
      <c r="B299" s="46" t="s">
        <v>60</v>
      </c>
      <c r="C299" s="46" t="s">
        <v>718</v>
      </c>
      <c r="D299" s="125" t="s">
        <v>719</v>
      </c>
    </row>
    <row r="300" spans="2:4">
      <c r="B300" s="47" t="s">
        <v>60</v>
      </c>
      <c r="C300" s="47" t="s">
        <v>720</v>
      </c>
      <c r="D300" s="124" t="s">
        <v>721</v>
      </c>
    </row>
    <row r="301" spans="2:4">
      <c r="B301" s="46" t="s">
        <v>60</v>
      </c>
      <c r="C301" s="46" t="s">
        <v>722</v>
      </c>
      <c r="D301" s="125" t="s">
        <v>723</v>
      </c>
    </row>
    <row r="302" spans="2:4">
      <c r="B302" s="47" t="s">
        <v>60</v>
      </c>
      <c r="C302" s="47" t="s">
        <v>980</v>
      </c>
      <c r="D302" s="124" t="s">
        <v>724</v>
      </c>
    </row>
    <row r="303" spans="2:4">
      <c r="B303" s="46" t="s">
        <v>60</v>
      </c>
      <c r="C303" s="46" t="s">
        <v>725</v>
      </c>
      <c r="D303" s="125" t="s">
        <v>726</v>
      </c>
    </row>
    <row r="304" spans="2:4">
      <c r="B304" s="47" t="s">
        <v>60</v>
      </c>
      <c r="C304" s="47" t="s">
        <v>727</v>
      </c>
      <c r="D304" s="124" t="s">
        <v>728</v>
      </c>
    </row>
    <row r="305" spans="2:4">
      <c r="B305" s="46" t="s">
        <v>60</v>
      </c>
      <c r="C305" s="46" t="s">
        <v>729</v>
      </c>
      <c r="D305" s="125" t="s">
        <v>730</v>
      </c>
    </row>
    <row r="306" spans="2:4">
      <c r="B306" s="47" t="s">
        <v>60</v>
      </c>
      <c r="C306" s="47" t="s">
        <v>731</v>
      </c>
      <c r="D306" s="124" t="s">
        <v>732</v>
      </c>
    </row>
    <row r="307" spans="2:4">
      <c r="B307" s="46" t="s">
        <v>60</v>
      </c>
      <c r="C307" s="46" t="s">
        <v>733</v>
      </c>
      <c r="D307" s="125" t="s">
        <v>734</v>
      </c>
    </row>
    <row r="308" spans="2:4">
      <c r="B308" s="47" t="s">
        <v>60</v>
      </c>
      <c r="C308" s="47" t="s">
        <v>735</v>
      </c>
      <c r="D308" s="124" t="s">
        <v>736</v>
      </c>
    </row>
    <row r="309" spans="2:4">
      <c r="B309" s="46" t="s">
        <v>60</v>
      </c>
      <c r="C309" s="46" t="s">
        <v>737</v>
      </c>
      <c r="D309" s="125" t="s">
        <v>738</v>
      </c>
    </row>
    <row r="310" spans="2:4">
      <c r="B310" s="47" t="s">
        <v>60</v>
      </c>
      <c r="C310" s="47" t="s">
        <v>739</v>
      </c>
      <c r="D310" s="124" t="s">
        <v>740</v>
      </c>
    </row>
    <row r="311" spans="2:4">
      <c r="B311" s="46" t="s">
        <v>60</v>
      </c>
      <c r="C311" s="46" t="s">
        <v>741</v>
      </c>
      <c r="D311" s="125" t="s">
        <v>742</v>
      </c>
    </row>
    <row r="312" spans="2:4">
      <c r="B312" s="47" t="s">
        <v>60</v>
      </c>
      <c r="C312" s="47" t="s">
        <v>743</v>
      </c>
      <c r="D312" s="124" t="s">
        <v>744</v>
      </c>
    </row>
    <row r="313" spans="2:4">
      <c r="B313" s="46" t="s">
        <v>60</v>
      </c>
      <c r="C313" s="46" t="s">
        <v>745</v>
      </c>
      <c r="D313" s="125" t="s">
        <v>746</v>
      </c>
    </row>
    <row r="314" spans="2:4">
      <c r="B314" s="47" t="s">
        <v>60</v>
      </c>
      <c r="C314" s="47" t="s">
        <v>747</v>
      </c>
      <c r="D314" s="124" t="s">
        <v>748</v>
      </c>
    </row>
    <row r="315" spans="2:4">
      <c r="B315" s="46" t="s">
        <v>60</v>
      </c>
      <c r="C315" s="46" t="s">
        <v>749</v>
      </c>
      <c r="D315" s="125" t="s">
        <v>750</v>
      </c>
    </row>
    <row r="316" spans="2:4">
      <c r="B316" s="47" t="s">
        <v>60</v>
      </c>
      <c r="C316" s="47" t="s">
        <v>751</v>
      </c>
      <c r="D316" s="124" t="s">
        <v>752</v>
      </c>
    </row>
    <row r="317" spans="2:4">
      <c r="B317" s="46" t="s">
        <v>60</v>
      </c>
      <c r="C317" s="46" t="s">
        <v>753</v>
      </c>
      <c r="D317" s="125" t="s">
        <v>754</v>
      </c>
    </row>
    <row r="318" spans="2:4">
      <c r="B318" s="47" t="s">
        <v>60</v>
      </c>
      <c r="C318" s="47" t="s">
        <v>755</v>
      </c>
      <c r="D318" s="124" t="s">
        <v>756</v>
      </c>
    </row>
    <row r="319" spans="2:4">
      <c r="B319" s="46" t="s">
        <v>60</v>
      </c>
      <c r="C319" s="46" t="s">
        <v>757</v>
      </c>
      <c r="D319" s="125" t="s">
        <v>758</v>
      </c>
    </row>
    <row r="320" spans="2:4">
      <c r="B320" s="47" t="s">
        <v>60</v>
      </c>
      <c r="C320" s="47" t="s">
        <v>759</v>
      </c>
      <c r="D320" s="124" t="s">
        <v>760</v>
      </c>
    </row>
    <row r="321" spans="2:4">
      <c r="B321" s="46" t="s">
        <v>60</v>
      </c>
      <c r="C321" s="46" t="s">
        <v>761</v>
      </c>
      <c r="D321" s="125" t="s">
        <v>762</v>
      </c>
    </row>
    <row r="322" spans="2:4">
      <c r="B322" s="47" t="s">
        <v>60</v>
      </c>
      <c r="C322" s="47" t="s">
        <v>763</v>
      </c>
      <c r="D322" s="124" t="s">
        <v>764</v>
      </c>
    </row>
    <row r="323" spans="2:4">
      <c r="B323" s="46" t="s">
        <v>60</v>
      </c>
      <c r="C323" s="46" t="s">
        <v>765</v>
      </c>
      <c r="D323" s="125" t="s">
        <v>766</v>
      </c>
    </row>
    <row r="324" spans="2:4">
      <c r="B324" s="47" t="s">
        <v>60</v>
      </c>
      <c r="C324" s="47" t="s">
        <v>767</v>
      </c>
      <c r="D324" s="124" t="s">
        <v>768</v>
      </c>
    </row>
    <row r="325" spans="2:4">
      <c r="B325" s="46" t="s">
        <v>60</v>
      </c>
      <c r="C325" s="46" t="s">
        <v>769</v>
      </c>
      <c r="D325" s="125" t="s">
        <v>770</v>
      </c>
    </row>
    <row r="326" spans="2:4">
      <c r="B326" s="47" t="s">
        <v>60</v>
      </c>
      <c r="C326" s="47" t="s">
        <v>771</v>
      </c>
      <c r="D326" s="124" t="s">
        <v>772</v>
      </c>
    </row>
    <row r="327" spans="2:4">
      <c r="B327" s="46" t="s">
        <v>60</v>
      </c>
      <c r="C327" s="46" t="s">
        <v>773</v>
      </c>
      <c r="D327" s="125" t="s">
        <v>774</v>
      </c>
    </row>
    <row r="328" spans="2:4">
      <c r="B328" s="47" t="s">
        <v>60</v>
      </c>
      <c r="C328" s="47" t="s">
        <v>775</v>
      </c>
      <c r="D328" s="124" t="s">
        <v>776</v>
      </c>
    </row>
    <row r="329" spans="2:4">
      <c r="B329" s="46" t="s">
        <v>60</v>
      </c>
      <c r="C329" s="46" t="s">
        <v>777</v>
      </c>
      <c r="D329" s="125" t="s">
        <v>778</v>
      </c>
    </row>
    <row r="330" spans="2:4">
      <c r="B330" s="47" t="s">
        <v>60</v>
      </c>
      <c r="C330" s="47" t="s">
        <v>779</v>
      </c>
      <c r="D330" s="124" t="s">
        <v>780</v>
      </c>
    </row>
    <row r="331" spans="2:4">
      <c r="B331" s="46" t="s">
        <v>60</v>
      </c>
      <c r="C331" s="46" t="s">
        <v>781</v>
      </c>
      <c r="D331" s="125" t="s">
        <v>782</v>
      </c>
    </row>
    <row r="332" spans="2:4">
      <c r="B332" s="47" t="s">
        <v>60</v>
      </c>
      <c r="C332" s="47" t="s">
        <v>981</v>
      </c>
      <c r="D332" s="124" t="s">
        <v>783</v>
      </c>
    </row>
    <row r="333" spans="2:4">
      <c r="B333" s="46" t="s">
        <v>60</v>
      </c>
      <c r="C333" s="46" t="s">
        <v>784</v>
      </c>
      <c r="D333" s="125" t="s">
        <v>785</v>
      </c>
    </row>
    <row r="334" spans="2:4">
      <c r="B334" s="47" t="s">
        <v>60</v>
      </c>
      <c r="C334" s="47" t="s">
        <v>786</v>
      </c>
      <c r="D334" s="124" t="s">
        <v>787</v>
      </c>
    </row>
    <row r="335" spans="2:4">
      <c r="B335" s="46" t="s">
        <v>60</v>
      </c>
      <c r="C335" s="46" t="s">
        <v>788</v>
      </c>
      <c r="D335" s="125" t="s">
        <v>789</v>
      </c>
    </row>
    <row r="336" spans="2:4">
      <c r="B336" s="47" t="s">
        <v>60</v>
      </c>
      <c r="C336" s="47" t="s">
        <v>790</v>
      </c>
      <c r="D336" s="124" t="s">
        <v>791</v>
      </c>
    </row>
    <row r="337" spans="2:4">
      <c r="B337" s="46" t="s">
        <v>60</v>
      </c>
      <c r="C337" s="46" t="s">
        <v>792</v>
      </c>
      <c r="D337" s="125" t="s">
        <v>793</v>
      </c>
    </row>
    <row r="338" spans="2:4">
      <c r="B338" s="47" t="s">
        <v>60</v>
      </c>
      <c r="C338" s="47" t="s">
        <v>794</v>
      </c>
      <c r="D338" s="124" t="s">
        <v>795</v>
      </c>
    </row>
    <row r="339" spans="2:4">
      <c r="B339" s="46" t="s">
        <v>60</v>
      </c>
      <c r="C339" s="46" t="s">
        <v>796</v>
      </c>
      <c r="D339" s="125" t="s">
        <v>797</v>
      </c>
    </row>
    <row r="340" spans="2:4">
      <c r="B340" s="47" t="s">
        <v>60</v>
      </c>
      <c r="C340" s="47" t="s">
        <v>798</v>
      </c>
      <c r="D340" s="124" t="s">
        <v>799</v>
      </c>
    </row>
    <row r="341" spans="2:4">
      <c r="B341" s="46" t="s">
        <v>60</v>
      </c>
      <c r="C341" s="46" t="s">
        <v>800</v>
      </c>
      <c r="D341" s="125" t="s">
        <v>801</v>
      </c>
    </row>
    <row r="342" spans="2:4">
      <c r="B342" s="47" t="s">
        <v>60</v>
      </c>
      <c r="C342" s="47" t="s">
        <v>802</v>
      </c>
      <c r="D342" s="124" t="s">
        <v>803</v>
      </c>
    </row>
    <row r="343" spans="2:4">
      <c r="B343" s="46" t="s">
        <v>60</v>
      </c>
      <c r="C343" s="46" t="s">
        <v>804</v>
      </c>
      <c r="D343" s="125" t="s">
        <v>805</v>
      </c>
    </row>
    <row r="344" spans="2:4">
      <c r="B344" s="47" t="s">
        <v>60</v>
      </c>
      <c r="C344" s="47" t="s">
        <v>806</v>
      </c>
      <c r="D344" s="124" t="s">
        <v>807</v>
      </c>
    </row>
    <row r="345" spans="2:4">
      <c r="B345" s="46" t="s">
        <v>60</v>
      </c>
      <c r="C345" s="46" t="s">
        <v>808</v>
      </c>
      <c r="D345" s="125" t="s">
        <v>809</v>
      </c>
    </row>
    <row r="346" spans="2:4">
      <c r="B346" s="47" t="s">
        <v>60</v>
      </c>
      <c r="C346" s="47" t="s">
        <v>810</v>
      </c>
      <c r="D346" s="124" t="s">
        <v>811</v>
      </c>
    </row>
    <row r="347" spans="2:4">
      <c r="B347" s="46" t="s">
        <v>60</v>
      </c>
      <c r="C347" s="46" t="s">
        <v>812</v>
      </c>
      <c r="D347" s="125" t="s">
        <v>813</v>
      </c>
    </row>
    <row r="348" spans="2:4">
      <c r="B348" s="47" t="s">
        <v>60</v>
      </c>
      <c r="C348" s="47" t="s">
        <v>814</v>
      </c>
      <c r="D348" s="124" t="s">
        <v>815</v>
      </c>
    </row>
    <row r="349" spans="2:4">
      <c r="B349" s="46" t="s">
        <v>60</v>
      </c>
      <c r="C349" s="46" t="s">
        <v>816</v>
      </c>
      <c r="D349" s="125" t="s">
        <v>817</v>
      </c>
    </row>
    <row r="350" spans="2:4">
      <c r="B350" s="47" t="s">
        <v>60</v>
      </c>
      <c r="C350" s="47" t="s">
        <v>818</v>
      </c>
      <c r="D350" s="124" t="s">
        <v>819</v>
      </c>
    </row>
    <row r="351" spans="2:4">
      <c r="B351" s="46" t="s">
        <v>60</v>
      </c>
      <c r="C351" s="46" t="s">
        <v>841</v>
      </c>
      <c r="D351" s="125">
        <v>110101</v>
      </c>
    </row>
    <row r="352" spans="2:4">
      <c r="B352" s="47" t="s">
        <v>60</v>
      </c>
      <c r="C352" s="47" t="s">
        <v>842</v>
      </c>
      <c r="D352" s="124">
        <v>110103</v>
      </c>
    </row>
    <row r="353" spans="2:4">
      <c r="B353" s="46" t="s">
        <v>60</v>
      </c>
      <c r="C353" s="46" t="s">
        <v>843</v>
      </c>
      <c r="D353" s="125">
        <v>110105</v>
      </c>
    </row>
    <row r="354" spans="2:4">
      <c r="B354" s="47" t="s">
        <v>60</v>
      </c>
      <c r="C354" s="47" t="s">
        <v>844</v>
      </c>
      <c r="D354" s="124">
        <v>110107</v>
      </c>
    </row>
    <row r="355" spans="2:4">
      <c r="B355" s="46" t="s">
        <v>60</v>
      </c>
      <c r="C355" s="46" t="s">
        <v>845</v>
      </c>
      <c r="D355" s="125">
        <v>110109</v>
      </c>
    </row>
    <row r="356" spans="2:4">
      <c r="B356" s="47" t="s">
        <v>60</v>
      </c>
      <c r="C356" s="47" t="s">
        <v>846</v>
      </c>
      <c r="D356" s="124">
        <v>110111</v>
      </c>
    </row>
    <row r="357" spans="2:4">
      <c r="B357" s="46" t="s">
        <v>60</v>
      </c>
      <c r="C357" s="46" t="s">
        <v>847</v>
      </c>
      <c r="D357" s="125">
        <v>110199</v>
      </c>
    </row>
    <row r="358" spans="2:4">
      <c r="B358" s="47" t="s">
        <v>60</v>
      </c>
      <c r="C358" s="47" t="s">
        <v>848</v>
      </c>
      <c r="D358" s="124">
        <v>110301</v>
      </c>
    </row>
    <row r="359" spans="2:4">
      <c r="B359" s="46" t="s">
        <v>60</v>
      </c>
      <c r="C359" s="46" t="s">
        <v>849</v>
      </c>
      <c r="D359" s="125">
        <v>110303</v>
      </c>
    </row>
    <row r="360" spans="2:4">
      <c r="B360" s="47" t="s">
        <v>60</v>
      </c>
      <c r="C360" s="47" t="s">
        <v>850</v>
      </c>
      <c r="D360" s="124">
        <v>110399</v>
      </c>
    </row>
    <row r="361" spans="2:4">
      <c r="B361" s="46" t="s">
        <v>851</v>
      </c>
      <c r="C361" s="46" t="s">
        <v>852</v>
      </c>
      <c r="D361" s="125">
        <v>120101</v>
      </c>
    </row>
    <row r="362" spans="2:4">
      <c r="B362" s="47" t="s">
        <v>851</v>
      </c>
      <c r="C362" s="47" t="s">
        <v>853</v>
      </c>
      <c r="D362" s="124">
        <v>120103</v>
      </c>
    </row>
    <row r="363" spans="2:4">
      <c r="B363" s="46" t="s">
        <v>851</v>
      </c>
      <c r="C363" s="46" t="s">
        <v>854</v>
      </c>
      <c r="D363" s="125">
        <v>120105</v>
      </c>
    </row>
    <row r="364" spans="2:4">
      <c r="B364" s="47" t="s">
        <v>851</v>
      </c>
      <c r="C364" s="47" t="s">
        <v>855</v>
      </c>
      <c r="D364" s="124">
        <v>120199</v>
      </c>
    </row>
    <row r="365" spans="2:4">
      <c r="B365" s="46" t="s">
        <v>851</v>
      </c>
      <c r="C365" s="46" t="s">
        <v>856</v>
      </c>
      <c r="D365" s="125">
        <v>120301</v>
      </c>
    </row>
    <row r="366" spans="2:4">
      <c r="B366" s="47" t="s">
        <v>851</v>
      </c>
      <c r="C366" s="47" t="s">
        <v>857</v>
      </c>
      <c r="D366" s="124">
        <v>120303</v>
      </c>
    </row>
    <row r="367" spans="2:4">
      <c r="B367" s="46" t="s">
        <v>851</v>
      </c>
      <c r="C367" s="46" t="s">
        <v>858</v>
      </c>
      <c r="D367" s="125">
        <v>120304</v>
      </c>
    </row>
    <row r="368" spans="2:4">
      <c r="B368" s="47" t="s">
        <v>851</v>
      </c>
      <c r="C368" s="47" t="s">
        <v>859</v>
      </c>
      <c r="D368" s="124">
        <v>120399</v>
      </c>
    </row>
    <row r="369" spans="2:4">
      <c r="B369" s="46" t="s">
        <v>851</v>
      </c>
      <c r="C369" s="46" t="s">
        <v>860</v>
      </c>
      <c r="D369" s="125">
        <v>120501</v>
      </c>
    </row>
    <row r="370" spans="2:4">
      <c r="B370" s="47" t="s">
        <v>851</v>
      </c>
      <c r="C370" s="47" t="s">
        <v>861</v>
      </c>
      <c r="D370" s="124">
        <v>120503</v>
      </c>
    </row>
    <row r="371" spans="2:4">
      <c r="B371" s="46" t="s">
        <v>851</v>
      </c>
      <c r="C371" s="46" t="s">
        <v>862</v>
      </c>
      <c r="D371" s="125">
        <v>120505</v>
      </c>
    </row>
    <row r="372" spans="2:4">
      <c r="B372" s="47" t="s">
        <v>851</v>
      </c>
      <c r="C372" s="47" t="s">
        <v>863</v>
      </c>
      <c r="D372" s="124">
        <v>120599</v>
      </c>
    </row>
    <row r="373" spans="2:4">
      <c r="B373" s="46" t="s">
        <v>851</v>
      </c>
      <c r="C373" s="46" t="s">
        <v>864</v>
      </c>
      <c r="D373" s="125">
        <v>129999</v>
      </c>
    </row>
    <row r="374" spans="2:4">
      <c r="B374" s="48"/>
      <c r="C374" s="48"/>
      <c r="D374" s="126"/>
    </row>
  </sheetData>
  <sortState xmlns:xlrd2="http://schemas.microsoft.com/office/spreadsheetml/2017/richdata2" ref="B6:D373">
    <sortCondition ref="B6:B373"/>
  </sortState>
  <hyperlinks>
    <hyperlink ref="B1" location="INDEX!A1" display="Back to index" xr:uid="{479813D9-4C27-4E85-9C70-AB00A9E8D374}"/>
  </hyperlink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B35BDD-2579-4D37-B68B-CD288DF6858B}">
  <sheetPr>
    <tabColor rgb="FFFF99CC"/>
  </sheetPr>
  <dimension ref="B1:E43"/>
  <sheetViews>
    <sheetView zoomScale="85" zoomScaleNormal="85" workbookViewId="0">
      <selection activeCell="B2" sqref="B2"/>
    </sheetView>
  </sheetViews>
  <sheetFormatPr defaultColWidth="9" defaultRowHeight="15.5"/>
  <cols>
    <col min="1" max="1" width="9" style="58"/>
    <col min="2" max="2" width="40.6328125" style="58" customWidth="1"/>
    <col min="3" max="3" width="21.36328125" style="58" customWidth="1"/>
    <col min="4" max="4" width="40.36328125" style="58" bestFit="1" customWidth="1"/>
    <col min="5" max="5" width="41.36328125" style="58" bestFit="1" customWidth="1"/>
    <col min="6" max="16384" width="9" style="58"/>
  </cols>
  <sheetData>
    <row r="1" spans="2:5">
      <c r="B1" s="12" t="s">
        <v>26</v>
      </c>
    </row>
    <row r="2" spans="2:5" ht="23.5">
      <c r="B2" s="232" t="s">
        <v>1002</v>
      </c>
    </row>
    <row r="3" spans="2:5" ht="16" thickBot="1"/>
    <row r="4" spans="2:5" ht="20.9" customHeight="1" thickBot="1">
      <c r="B4" s="83" t="s">
        <v>972</v>
      </c>
      <c r="C4" s="61" t="s">
        <v>865</v>
      </c>
      <c r="D4" s="59" t="s">
        <v>866</v>
      </c>
      <c r="E4" s="60" t="s">
        <v>973</v>
      </c>
    </row>
    <row r="5" spans="2:5">
      <c r="B5" s="352" t="s">
        <v>1218</v>
      </c>
      <c r="C5" s="353" t="s">
        <v>867</v>
      </c>
      <c r="D5" s="66" t="s">
        <v>868</v>
      </c>
      <c r="E5" s="67" t="s">
        <v>869</v>
      </c>
    </row>
    <row r="6" spans="2:5">
      <c r="B6" s="348"/>
      <c r="C6" s="350"/>
      <c r="D6" s="64" t="s">
        <v>868</v>
      </c>
      <c r="E6" s="65" t="s">
        <v>870</v>
      </c>
    </row>
    <row r="7" spans="2:5">
      <c r="B7" s="348"/>
      <c r="C7" s="350"/>
      <c r="D7" s="62" t="s">
        <v>868</v>
      </c>
      <c r="E7" s="63" t="s">
        <v>871</v>
      </c>
    </row>
    <row r="8" spans="2:5">
      <c r="B8" s="348"/>
      <c r="C8" s="350"/>
      <c r="D8" s="64" t="s">
        <v>868</v>
      </c>
      <c r="E8" s="65" t="s">
        <v>872</v>
      </c>
    </row>
    <row r="9" spans="2:5">
      <c r="B9" s="348"/>
      <c r="C9" s="350"/>
      <c r="D9" s="62" t="s">
        <v>868</v>
      </c>
      <c r="E9" s="63" t="s">
        <v>873</v>
      </c>
    </row>
    <row r="10" spans="2:5">
      <c r="B10" s="348"/>
      <c r="C10" s="350"/>
      <c r="D10" s="64" t="s">
        <v>874</v>
      </c>
      <c r="E10" s="65" t="s">
        <v>873</v>
      </c>
    </row>
    <row r="11" spans="2:5" ht="16" thickBot="1">
      <c r="B11" s="349"/>
      <c r="C11" s="351"/>
      <c r="D11" s="68" t="s">
        <v>874</v>
      </c>
      <c r="E11" s="69" t="s">
        <v>875</v>
      </c>
    </row>
    <row r="12" spans="2:5" ht="16" thickBot="1">
      <c r="B12" s="84" t="s">
        <v>876</v>
      </c>
      <c r="C12" s="70" t="s">
        <v>877</v>
      </c>
      <c r="D12" s="71" t="s">
        <v>874</v>
      </c>
      <c r="E12" s="72" t="s">
        <v>878</v>
      </c>
    </row>
    <row r="13" spans="2:5" ht="16" thickBot="1">
      <c r="B13" s="85" t="s">
        <v>879</v>
      </c>
      <c r="C13" s="73" t="s">
        <v>880</v>
      </c>
      <c r="D13" s="68" t="s">
        <v>874</v>
      </c>
      <c r="E13" s="69" t="s">
        <v>881</v>
      </c>
    </row>
    <row r="14" spans="2:5" ht="16" thickBot="1">
      <c r="B14" s="86" t="s">
        <v>1219</v>
      </c>
      <c r="C14" s="74" t="s">
        <v>882</v>
      </c>
      <c r="D14" s="75" t="s">
        <v>874</v>
      </c>
      <c r="E14" s="76" t="s">
        <v>883</v>
      </c>
    </row>
    <row r="15" spans="2:5">
      <c r="B15" s="348" t="s">
        <v>884</v>
      </c>
      <c r="C15" s="350" t="s">
        <v>885</v>
      </c>
      <c r="D15" s="62" t="s">
        <v>874</v>
      </c>
      <c r="E15" s="63" t="s">
        <v>886</v>
      </c>
    </row>
    <row r="16" spans="2:5">
      <c r="B16" s="348"/>
      <c r="C16" s="350"/>
      <c r="D16" s="64" t="s">
        <v>874</v>
      </c>
      <c r="E16" s="65" t="s">
        <v>887</v>
      </c>
    </row>
    <row r="17" spans="2:5">
      <c r="B17" s="348"/>
      <c r="C17" s="350"/>
      <c r="D17" s="62" t="s">
        <v>874</v>
      </c>
      <c r="E17" s="63" t="s">
        <v>888</v>
      </c>
    </row>
    <row r="18" spans="2:5" ht="16" thickBot="1">
      <c r="B18" s="349"/>
      <c r="C18" s="351"/>
      <c r="D18" s="75" t="s">
        <v>874</v>
      </c>
      <c r="E18" s="76" t="s">
        <v>889</v>
      </c>
    </row>
    <row r="19" spans="2:5" ht="16" thickBot="1">
      <c r="B19" s="85" t="s">
        <v>890</v>
      </c>
      <c r="C19" s="73" t="s">
        <v>891</v>
      </c>
      <c r="D19" s="68" t="s">
        <v>874</v>
      </c>
      <c r="E19" s="69" t="s">
        <v>892</v>
      </c>
    </row>
    <row r="20" spans="2:5">
      <c r="B20" s="346" t="s">
        <v>893</v>
      </c>
      <c r="C20" s="344" t="s">
        <v>894</v>
      </c>
      <c r="D20" s="64" t="s">
        <v>895</v>
      </c>
      <c r="E20" s="65" t="s">
        <v>1223</v>
      </c>
    </row>
    <row r="21" spans="2:5">
      <c r="B21" s="346"/>
      <c r="C21" s="344"/>
      <c r="D21" s="62" t="s">
        <v>896</v>
      </c>
      <c r="E21" s="63" t="s">
        <v>897</v>
      </c>
    </row>
    <row r="22" spans="2:5">
      <c r="B22" s="346"/>
      <c r="C22" s="344"/>
      <c r="D22" s="64" t="s">
        <v>896</v>
      </c>
      <c r="E22" s="65" t="s">
        <v>898</v>
      </c>
    </row>
    <row r="23" spans="2:5">
      <c r="B23" s="346"/>
      <c r="C23" s="344"/>
      <c r="D23" s="62" t="s">
        <v>896</v>
      </c>
      <c r="E23" s="63" t="s">
        <v>899</v>
      </c>
    </row>
    <row r="24" spans="2:5">
      <c r="B24" s="346"/>
      <c r="C24" s="344"/>
      <c r="D24" s="64" t="s">
        <v>896</v>
      </c>
      <c r="E24" s="65" t="s">
        <v>900</v>
      </c>
    </row>
    <row r="25" spans="2:5">
      <c r="B25" s="346"/>
      <c r="C25" s="344"/>
      <c r="D25" s="62" t="s">
        <v>896</v>
      </c>
      <c r="E25" s="63" t="s">
        <v>888</v>
      </c>
    </row>
    <row r="26" spans="2:5">
      <c r="B26" s="346"/>
      <c r="C26" s="344"/>
      <c r="D26" s="64" t="s">
        <v>896</v>
      </c>
      <c r="E26" s="65" t="s">
        <v>881</v>
      </c>
    </row>
    <row r="27" spans="2:5" ht="16" thickBot="1">
      <c r="B27" s="347"/>
      <c r="C27" s="345"/>
      <c r="D27" s="68" t="s">
        <v>896</v>
      </c>
      <c r="E27" s="69" t="s">
        <v>901</v>
      </c>
    </row>
    <row r="28" spans="2:5" ht="14.25" customHeight="1">
      <c r="B28" s="346" t="s">
        <v>902</v>
      </c>
      <c r="C28" s="344" t="s">
        <v>903</v>
      </c>
      <c r="D28" s="64" t="s">
        <v>904</v>
      </c>
      <c r="E28" s="65" t="s">
        <v>905</v>
      </c>
    </row>
    <row r="29" spans="2:5">
      <c r="B29" s="346"/>
      <c r="C29" s="344"/>
      <c r="D29" s="62" t="s">
        <v>904</v>
      </c>
      <c r="E29" s="63" t="s">
        <v>888</v>
      </c>
    </row>
    <row r="30" spans="2:5">
      <c r="B30" s="346"/>
      <c r="C30" s="344"/>
      <c r="D30" s="64" t="s">
        <v>904</v>
      </c>
      <c r="E30" s="65" t="s">
        <v>906</v>
      </c>
    </row>
    <row r="31" spans="2:5" ht="16" thickBot="1">
      <c r="B31" s="347"/>
      <c r="C31" s="345"/>
      <c r="D31" s="68" t="s">
        <v>904</v>
      </c>
      <c r="E31" s="69" t="s">
        <v>901</v>
      </c>
    </row>
    <row r="32" spans="2:5">
      <c r="B32" s="346" t="s">
        <v>907</v>
      </c>
      <c r="C32" s="344" t="s">
        <v>908</v>
      </c>
      <c r="D32" s="64" t="s">
        <v>909</v>
      </c>
      <c r="E32" s="65" t="s">
        <v>909</v>
      </c>
    </row>
    <row r="33" spans="2:5" ht="16" thickBot="1">
      <c r="B33" s="347"/>
      <c r="C33" s="345"/>
      <c r="D33" s="68" t="s">
        <v>909</v>
      </c>
      <c r="E33" s="69" t="s">
        <v>910</v>
      </c>
    </row>
    <row r="34" spans="2:5">
      <c r="B34" s="346" t="s">
        <v>911</v>
      </c>
      <c r="C34" s="344" t="s">
        <v>912</v>
      </c>
      <c r="D34" s="64" t="s">
        <v>913</v>
      </c>
      <c r="E34" s="65" t="s">
        <v>914</v>
      </c>
    </row>
    <row r="35" spans="2:5">
      <c r="B35" s="346"/>
      <c r="C35" s="344"/>
      <c r="D35" s="62" t="s">
        <v>913</v>
      </c>
      <c r="E35" s="63" t="s">
        <v>888</v>
      </c>
    </row>
    <row r="36" spans="2:5" ht="16" thickBot="1">
      <c r="B36" s="347"/>
      <c r="C36" s="345"/>
      <c r="D36" s="75" t="s">
        <v>913</v>
      </c>
      <c r="E36" s="76" t="s">
        <v>901</v>
      </c>
    </row>
    <row r="37" spans="2:5">
      <c r="B37" s="348" t="s">
        <v>1220</v>
      </c>
      <c r="C37" s="350" t="s">
        <v>915</v>
      </c>
      <c r="D37" s="62" t="s">
        <v>916</v>
      </c>
      <c r="E37" s="63" t="s">
        <v>917</v>
      </c>
    </row>
    <row r="38" spans="2:5">
      <c r="B38" s="348"/>
      <c r="C38" s="350"/>
      <c r="D38" s="64" t="s">
        <v>916</v>
      </c>
      <c r="E38" s="65" t="s">
        <v>918</v>
      </c>
    </row>
    <row r="39" spans="2:5">
      <c r="B39" s="348"/>
      <c r="C39" s="350"/>
      <c r="D39" s="62" t="s">
        <v>916</v>
      </c>
      <c r="E39" s="63" t="s">
        <v>919</v>
      </c>
    </row>
    <row r="40" spans="2:5" ht="16" thickBot="1">
      <c r="B40" s="349"/>
      <c r="C40" s="351"/>
      <c r="D40" s="75" t="s">
        <v>916</v>
      </c>
      <c r="E40" s="76" t="s">
        <v>920</v>
      </c>
    </row>
    <row r="41" spans="2:5" ht="14.25" customHeight="1" thickBot="1">
      <c r="B41" s="87" t="s">
        <v>921</v>
      </c>
      <c r="C41" s="77" t="s">
        <v>922</v>
      </c>
      <c r="D41" s="78" t="s">
        <v>923</v>
      </c>
      <c r="E41" s="79" t="s">
        <v>923</v>
      </c>
    </row>
    <row r="42" spans="2:5" ht="14.25" customHeight="1" thickBot="1">
      <c r="B42" s="88" t="s">
        <v>971</v>
      </c>
      <c r="C42" s="80" t="s">
        <v>924</v>
      </c>
      <c r="D42" s="81" t="s">
        <v>925</v>
      </c>
      <c r="E42" s="82" t="s">
        <v>925</v>
      </c>
    </row>
    <row r="43" spans="2:5" ht="16" thickBot="1">
      <c r="B43" s="85" t="s">
        <v>1221</v>
      </c>
      <c r="C43" s="73" t="s">
        <v>926</v>
      </c>
      <c r="D43" s="342" t="s">
        <v>1222</v>
      </c>
      <c r="E43" s="343"/>
    </row>
  </sheetData>
  <mergeCells count="15">
    <mergeCell ref="B20:B27"/>
    <mergeCell ref="C20:C27"/>
    <mergeCell ref="B5:B11"/>
    <mergeCell ref="C5:C11"/>
    <mergeCell ref="B15:B18"/>
    <mergeCell ref="C15:C18"/>
    <mergeCell ref="D43:E43"/>
    <mergeCell ref="C28:C31"/>
    <mergeCell ref="B28:B31"/>
    <mergeCell ref="C32:C33"/>
    <mergeCell ref="B32:B33"/>
    <mergeCell ref="C34:C36"/>
    <mergeCell ref="B34:B36"/>
    <mergeCell ref="B37:B40"/>
    <mergeCell ref="C37:C40"/>
  </mergeCells>
  <hyperlinks>
    <hyperlink ref="B1" location="INDEX!A1" display="Back to index" xr:uid="{32E31E2C-4E6D-4E19-BE5D-3F2318C1E220}"/>
  </hyperlink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8C6944-99EA-404A-B79A-4191776555A4}">
  <sheetPr>
    <tabColor rgb="FFFF99CC"/>
  </sheetPr>
  <dimension ref="B1:Q11"/>
  <sheetViews>
    <sheetView workbookViewId="0">
      <selection activeCell="A14" sqref="A14"/>
    </sheetView>
  </sheetViews>
  <sheetFormatPr defaultColWidth="8.81640625" defaultRowHeight="14.5"/>
  <sheetData>
    <row r="1" spans="2:17">
      <c r="B1" s="12" t="s">
        <v>26</v>
      </c>
    </row>
    <row r="3" spans="2:17" ht="23.5">
      <c r="B3" s="233" t="s">
        <v>1226</v>
      </c>
      <c r="C3" s="215"/>
    </row>
    <row r="4" spans="2:17">
      <c r="B4" s="216"/>
      <c r="C4" s="215"/>
    </row>
    <row r="5" spans="2:17">
      <c r="B5" s="354" t="s">
        <v>1225</v>
      </c>
      <c r="C5" s="355"/>
      <c r="D5" s="355"/>
      <c r="E5" s="355"/>
      <c r="F5" s="355"/>
      <c r="G5" s="355"/>
      <c r="H5" s="355"/>
      <c r="I5" s="355"/>
      <c r="J5" s="355"/>
      <c r="K5" s="355"/>
      <c r="L5" s="355"/>
      <c r="M5" s="355"/>
      <c r="N5" s="355"/>
      <c r="O5" s="355"/>
      <c r="P5" s="355"/>
      <c r="Q5" s="355"/>
    </row>
    <row r="6" spans="2:17">
      <c r="B6" s="355"/>
      <c r="C6" s="355"/>
      <c r="D6" s="355"/>
      <c r="E6" s="355"/>
      <c r="F6" s="355"/>
      <c r="G6" s="355"/>
      <c r="H6" s="355"/>
      <c r="I6" s="355"/>
      <c r="J6" s="355"/>
      <c r="K6" s="355"/>
      <c r="L6" s="355"/>
      <c r="M6" s="355"/>
      <c r="N6" s="355"/>
      <c r="O6" s="355"/>
      <c r="P6" s="355"/>
      <c r="Q6" s="355"/>
    </row>
    <row r="7" spans="2:17">
      <c r="B7" s="355"/>
      <c r="C7" s="355"/>
      <c r="D7" s="355"/>
      <c r="E7" s="355"/>
      <c r="F7" s="355"/>
      <c r="G7" s="355"/>
      <c r="H7" s="355"/>
      <c r="I7" s="355"/>
      <c r="J7" s="355"/>
      <c r="K7" s="355"/>
      <c r="L7" s="355"/>
      <c r="M7" s="355"/>
      <c r="N7" s="355"/>
      <c r="O7" s="355"/>
      <c r="P7" s="355"/>
      <c r="Q7" s="355"/>
    </row>
    <row r="8" spans="2:17">
      <c r="B8" s="354" t="s">
        <v>1224</v>
      </c>
      <c r="C8" s="355"/>
      <c r="D8" s="355"/>
      <c r="E8" s="355"/>
      <c r="F8" s="355"/>
      <c r="G8" s="355"/>
      <c r="H8" s="355"/>
      <c r="I8" s="355"/>
      <c r="J8" s="355"/>
      <c r="K8" s="355"/>
      <c r="L8" s="355"/>
      <c r="M8" s="355"/>
      <c r="N8" s="355"/>
      <c r="O8" s="355"/>
      <c r="P8" s="355"/>
      <c r="Q8" s="355"/>
    </row>
    <row r="9" spans="2:17">
      <c r="B9" s="355"/>
      <c r="C9" s="355"/>
      <c r="D9" s="355"/>
      <c r="E9" s="355"/>
      <c r="F9" s="355"/>
      <c r="G9" s="355"/>
      <c r="H9" s="355"/>
      <c r="I9" s="355"/>
      <c r="J9" s="355"/>
      <c r="K9" s="355"/>
      <c r="L9" s="355"/>
      <c r="M9" s="355"/>
      <c r="N9" s="355"/>
      <c r="O9" s="355"/>
      <c r="P9" s="355"/>
      <c r="Q9" s="355"/>
    </row>
    <row r="10" spans="2:17">
      <c r="B10" s="355"/>
      <c r="C10" s="355"/>
      <c r="D10" s="355"/>
      <c r="E10" s="355"/>
      <c r="F10" s="355"/>
      <c r="G10" s="355"/>
      <c r="H10" s="355"/>
      <c r="I10" s="355"/>
      <c r="J10" s="355"/>
      <c r="K10" s="355"/>
      <c r="L10" s="355"/>
      <c r="M10" s="355"/>
      <c r="N10" s="355"/>
      <c r="O10" s="355"/>
      <c r="P10" s="355"/>
      <c r="Q10" s="355"/>
    </row>
    <row r="11" spans="2:17">
      <c r="B11" s="355"/>
      <c r="C11" s="355"/>
      <c r="D11" s="355"/>
      <c r="E11" s="355"/>
      <c r="F11" s="355"/>
      <c r="G11" s="355"/>
      <c r="H11" s="355"/>
      <c r="I11" s="355"/>
      <c r="J11" s="355"/>
      <c r="K11" s="355"/>
      <c r="L11" s="355"/>
      <c r="M11" s="355"/>
      <c r="N11" s="355"/>
      <c r="O11" s="355"/>
      <c r="P11" s="355"/>
      <c r="Q11" s="355"/>
    </row>
  </sheetData>
  <mergeCells count="2">
    <mergeCell ref="B5:Q7"/>
    <mergeCell ref="B8:Q11"/>
  </mergeCells>
  <hyperlinks>
    <hyperlink ref="B1" location="INDEX!A1" display="Back to index" xr:uid="{62611D0F-C0E8-43A1-BDA4-54F75D7A05B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D3CDDF-8DD9-4DBF-9B38-DF4062DB282E}">
  <sheetPr>
    <tabColor theme="8" tint="0.59999389629810485"/>
  </sheetPr>
  <dimension ref="B1:Z72"/>
  <sheetViews>
    <sheetView zoomScale="85" zoomScaleNormal="85" workbookViewId="0">
      <selection activeCell="B3" sqref="B3"/>
    </sheetView>
  </sheetViews>
  <sheetFormatPr defaultColWidth="10.6328125" defaultRowHeight="14.5"/>
  <cols>
    <col min="1" max="1" width="4.36328125" style="13" customWidth="1"/>
    <col min="2" max="2" width="34.36328125" style="13" customWidth="1"/>
    <col min="3" max="3" width="9.08984375" style="13" customWidth="1"/>
    <col min="4" max="24" width="7.36328125" style="13" bestFit="1" customWidth="1"/>
    <col min="25" max="25" width="11" style="13" customWidth="1"/>
    <col min="26" max="31" width="10.6328125" style="13"/>
    <col min="32" max="32" width="10.36328125" style="13" customWidth="1"/>
    <col min="33" max="33" width="10.81640625" style="13" customWidth="1"/>
    <col min="34" max="16384" width="10.6328125" style="13"/>
  </cols>
  <sheetData>
    <row r="1" spans="2:24">
      <c r="B1" s="12" t="s">
        <v>26</v>
      </c>
    </row>
    <row r="3" spans="2:24" ht="23.5">
      <c r="B3" s="6" t="s">
        <v>1022</v>
      </c>
    </row>
    <row r="4" spans="2:24">
      <c r="B4" s="7" t="s">
        <v>1111</v>
      </c>
    </row>
    <row r="5" spans="2:24">
      <c r="B5" s="13" t="s">
        <v>1010</v>
      </c>
    </row>
    <row r="6" spans="2:24">
      <c r="B6" s="13" t="s">
        <v>1021</v>
      </c>
      <c r="W6" s="44"/>
    </row>
    <row r="7" spans="2:24">
      <c r="W7" s="44"/>
      <c r="X7" s="44"/>
    </row>
    <row r="8" spans="2:24" ht="14.15" customHeight="1">
      <c r="B8" s="255" t="s">
        <v>27</v>
      </c>
      <c r="C8" s="256"/>
      <c r="D8" s="259" t="s">
        <v>28</v>
      </c>
      <c r="E8" s="259"/>
      <c r="F8" s="259"/>
      <c r="G8" s="259"/>
      <c r="H8" s="259"/>
      <c r="I8" s="259"/>
      <c r="J8" s="259"/>
      <c r="K8" s="259"/>
      <c r="L8" s="259"/>
      <c r="M8" s="259"/>
      <c r="N8" s="259"/>
      <c r="O8" s="259"/>
      <c r="P8" s="259"/>
      <c r="Q8" s="259"/>
      <c r="R8" s="259"/>
      <c r="S8" s="259"/>
      <c r="T8" s="259"/>
      <c r="U8" s="259"/>
      <c r="V8" s="259"/>
      <c r="W8" s="259"/>
      <c r="X8" s="259"/>
    </row>
    <row r="9" spans="2:24" ht="14.15" customHeight="1">
      <c r="B9" s="257"/>
      <c r="C9" s="258"/>
      <c r="D9" s="14">
        <v>2000</v>
      </c>
      <c r="E9" s="14">
        <v>2001</v>
      </c>
      <c r="F9" s="14">
        <v>2002</v>
      </c>
      <c r="G9" s="14">
        <v>2003</v>
      </c>
      <c r="H9" s="14">
        <v>2004</v>
      </c>
      <c r="I9" s="14">
        <v>2005</v>
      </c>
      <c r="J9" s="14">
        <v>2006</v>
      </c>
      <c r="K9" s="14">
        <v>2007</v>
      </c>
      <c r="L9" s="14">
        <v>2008</v>
      </c>
      <c r="M9" s="14">
        <v>2009</v>
      </c>
      <c r="N9" s="14">
        <v>2010</v>
      </c>
      <c r="O9" s="14">
        <v>2011</v>
      </c>
      <c r="P9" s="14">
        <v>2012</v>
      </c>
      <c r="Q9" s="14">
        <v>2013</v>
      </c>
      <c r="R9" s="14">
        <v>2014</v>
      </c>
      <c r="S9" s="14">
        <v>2015</v>
      </c>
      <c r="T9" s="14">
        <v>2016</v>
      </c>
      <c r="U9" s="14">
        <v>2017</v>
      </c>
      <c r="V9" s="14">
        <v>2018</v>
      </c>
      <c r="W9" s="14">
        <v>2019</v>
      </c>
      <c r="X9" s="14">
        <v>2020</v>
      </c>
    </row>
    <row r="10" spans="2:24" ht="14.15" customHeight="1">
      <c r="B10" s="15" t="s">
        <v>1023</v>
      </c>
      <c r="C10" s="16" t="s">
        <v>29</v>
      </c>
      <c r="D10" s="5">
        <v>213</v>
      </c>
      <c r="E10" s="5">
        <v>231</v>
      </c>
      <c r="F10" s="5">
        <v>234</v>
      </c>
      <c r="G10" s="5">
        <v>255</v>
      </c>
      <c r="H10" s="5">
        <v>267</v>
      </c>
      <c r="I10" s="5">
        <v>279</v>
      </c>
      <c r="J10" s="5">
        <v>276</v>
      </c>
      <c r="K10" s="5">
        <v>309</v>
      </c>
      <c r="L10" s="5">
        <v>354</v>
      </c>
      <c r="M10" s="5">
        <v>390</v>
      </c>
      <c r="N10" s="5">
        <v>447</v>
      </c>
      <c r="O10" s="5">
        <v>456</v>
      </c>
      <c r="P10" s="5">
        <v>450</v>
      </c>
      <c r="Q10" s="5">
        <v>483</v>
      </c>
      <c r="R10" s="5">
        <v>480</v>
      </c>
      <c r="S10" s="5">
        <v>519</v>
      </c>
      <c r="T10" s="5">
        <v>534</v>
      </c>
      <c r="U10" s="5">
        <v>588</v>
      </c>
      <c r="V10" s="5">
        <v>633</v>
      </c>
      <c r="W10" s="5">
        <v>666</v>
      </c>
      <c r="X10" s="5">
        <v>663</v>
      </c>
    </row>
    <row r="11" spans="2:24" ht="14.15" customHeight="1">
      <c r="B11" s="15"/>
      <c r="C11" s="16"/>
      <c r="D11" s="5"/>
      <c r="E11" s="5"/>
      <c r="F11" s="5"/>
      <c r="G11" s="5"/>
      <c r="H11" s="5"/>
      <c r="I11" s="5"/>
      <c r="J11" s="5"/>
      <c r="K11" s="5"/>
      <c r="L11" s="5"/>
      <c r="M11" s="5"/>
      <c r="N11" s="5"/>
      <c r="O11" s="5"/>
      <c r="P11" s="5"/>
      <c r="Q11" s="5"/>
      <c r="R11" s="5"/>
      <c r="S11" s="5"/>
      <c r="T11" s="5"/>
      <c r="U11" s="5"/>
      <c r="V11" s="5"/>
      <c r="W11" s="5"/>
      <c r="X11" s="5"/>
    </row>
    <row r="12" spans="2:24" ht="14.15" customHeight="1">
      <c r="B12" s="15" t="s">
        <v>30</v>
      </c>
      <c r="C12" s="16" t="s">
        <v>29</v>
      </c>
      <c r="D12" s="118">
        <v>210</v>
      </c>
      <c r="E12" s="118">
        <v>231</v>
      </c>
      <c r="F12" s="118">
        <v>234</v>
      </c>
      <c r="G12" s="118">
        <v>249</v>
      </c>
      <c r="H12" s="118">
        <v>258</v>
      </c>
      <c r="I12" s="118">
        <v>276</v>
      </c>
      <c r="J12" s="118">
        <v>273</v>
      </c>
      <c r="K12" s="118">
        <v>309</v>
      </c>
      <c r="L12" s="118">
        <v>345</v>
      </c>
      <c r="M12" s="118">
        <v>381</v>
      </c>
      <c r="N12" s="118">
        <v>417</v>
      </c>
      <c r="O12" s="118">
        <v>420</v>
      </c>
      <c r="P12" s="118">
        <v>414</v>
      </c>
      <c r="Q12" s="118">
        <v>429</v>
      </c>
      <c r="R12" s="118">
        <v>405</v>
      </c>
      <c r="S12" s="118">
        <v>414</v>
      </c>
      <c r="T12" s="118">
        <v>429</v>
      </c>
      <c r="U12" s="118">
        <v>474</v>
      </c>
      <c r="V12" s="118">
        <v>498</v>
      </c>
      <c r="W12" s="118">
        <v>522</v>
      </c>
      <c r="X12" s="118">
        <v>540</v>
      </c>
    </row>
    <row r="13" spans="2:24" ht="14.15" customHeight="1">
      <c r="B13" s="15" t="s">
        <v>31</v>
      </c>
      <c r="C13" s="16" t="s">
        <v>29</v>
      </c>
      <c r="D13" s="118" t="s">
        <v>32</v>
      </c>
      <c r="E13" s="118" t="s">
        <v>32</v>
      </c>
      <c r="F13" s="118" t="s">
        <v>32</v>
      </c>
      <c r="G13" s="118" t="s">
        <v>32</v>
      </c>
      <c r="H13" s="118">
        <v>6</v>
      </c>
      <c r="I13" s="118" t="s">
        <v>32</v>
      </c>
      <c r="J13" s="118" t="s">
        <v>32</v>
      </c>
      <c r="K13" s="118" t="s">
        <v>32</v>
      </c>
      <c r="L13" s="118" t="s">
        <v>32</v>
      </c>
      <c r="M13" s="118" t="s">
        <v>32</v>
      </c>
      <c r="N13" s="118" t="s">
        <v>32</v>
      </c>
      <c r="O13" s="118" t="s">
        <v>32</v>
      </c>
      <c r="P13" s="118" t="s">
        <v>32</v>
      </c>
      <c r="Q13" s="118" t="s">
        <v>32</v>
      </c>
      <c r="R13" s="118" t="s">
        <v>32</v>
      </c>
      <c r="S13" s="118" t="s">
        <v>32</v>
      </c>
      <c r="T13" s="118" t="s">
        <v>32</v>
      </c>
      <c r="U13" s="118" t="s">
        <v>32</v>
      </c>
      <c r="V13" s="118">
        <v>132</v>
      </c>
      <c r="W13" s="118">
        <v>144</v>
      </c>
      <c r="X13" s="118">
        <v>120</v>
      </c>
    </row>
    <row r="14" spans="2:24" ht="14.15" customHeight="1">
      <c r="B14" s="15"/>
      <c r="C14" s="16"/>
      <c r="D14" s="8"/>
      <c r="E14" s="8"/>
      <c r="F14" s="8"/>
      <c r="G14" s="8"/>
      <c r="H14" s="8"/>
      <c r="I14" s="8"/>
      <c r="J14" s="8"/>
      <c r="K14" s="8"/>
      <c r="L14" s="8"/>
      <c r="M14" s="8"/>
      <c r="N14" s="8"/>
      <c r="O14" s="8"/>
      <c r="P14" s="8"/>
      <c r="Q14" s="8"/>
      <c r="R14" s="8"/>
      <c r="S14" s="8"/>
      <c r="T14" s="8"/>
      <c r="U14" s="8"/>
      <c r="V14" s="8"/>
      <c r="W14" s="8"/>
      <c r="X14" s="8"/>
    </row>
    <row r="15" spans="2:24" ht="14.15" customHeight="1">
      <c r="B15" s="15" t="s">
        <v>1012</v>
      </c>
      <c r="C15" s="16" t="s">
        <v>29</v>
      </c>
      <c r="D15" s="5">
        <f>MAORI.COM!D10</f>
        <v>48</v>
      </c>
      <c r="E15" s="5">
        <f>MAORI.COM!E10</f>
        <v>51</v>
      </c>
      <c r="F15" s="5">
        <f>MAORI.COM!F10</f>
        <v>45</v>
      </c>
      <c r="G15" s="5">
        <f>MAORI.COM!G10</f>
        <v>57</v>
      </c>
      <c r="H15" s="5">
        <f>MAORI.COM!H10</f>
        <v>60</v>
      </c>
      <c r="I15" s="5">
        <f>MAORI.COM!I10</f>
        <v>54</v>
      </c>
      <c r="J15" s="5">
        <f>MAORI.COM!J10</f>
        <v>45</v>
      </c>
      <c r="K15" s="5">
        <f>MAORI.COM!K10</f>
        <v>66</v>
      </c>
      <c r="L15" s="5">
        <f>MAORI.COM!L10</f>
        <v>81</v>
      </c>
      <c r="M15" s="5">
        <f>MAORI.COM!M10</f>
        <v>90</v>
      </c>
      <c r="N15" s="5">
        <f>MAORI.COM!N10</f>
        <v>99</v>
      </c>
      <c r="O15" s="5">
        <f>MAORI.COM!O10</f>
        <v>75</v>
      </c>
      <c r="P15" s="5">
        <f>MAORI.COM!P10</f>
        <v>69</v>
      </c>
      <c r="Q15" s="5">
        <f>MAORI.COM!Q10</f>
        <v>108</v>
      </c>
      <c r="R15" s="5">
        <f>MAORI.COM!R10</f>
        <v>99</v>
      </c>
      <c r="S15" s="5">
        <f>MAORI.COM!S10</f>
        <v>108</v>
      </c>
      <c r="T15" s="5">
        <f>MAORI.COM!T10</f>
        <v>114</v>
      </c>
      <c r="U15" s="5">
        <f>MAORI.COM!U10</f>
        <v>126</v>
      </c>
      <c r="V15" s="5">
        <f>MAORI.COM!V10</f>
        <v>135</v>
      </c>
      <c r="W15" s="5">
        <f>MAORI.COM!W10</f>
        <v>156</v>
      </c>
      <c r="X15" s="5">
        <f>MAORI.COM!X10</f>
        <v>111</v>
      </c>
    </row>
    <row r="16" spans="2:24" ht="14.15" customHeight="1">
      <c r="B16" s="15" t="s">
        <v>33</v>
      </c>
      <c r="C16" s="16" t="s">
        <v>29</v>
      </c>
      <c r="D16" s="5">
        <f>D10-D15</f>
        <v>165</v>
      </c>
      <c r="E16" s="5">
        <f t="shared" ref="E16:X16" si="0">E10-E15</f>
        <v>180</v>
      </c>
      <c r="F16" s="5">
        <f t="shared" si="0"/>
        <v>189</v>
      </c>
      <c r="G16" s="5">
        <f t="shared" si="0"/>
        <v>198</v>
      </c>
      <c r="H16" s="5">
        <f t="shared" si="0"/>
        <v>207</v>
      </c>
      <c r="I16" s="5">
        <f t="shared" si="0"/>
        <v>225</v>
      </c>
      <c r="J16" s="5">
        <f t="shared" si="0"/>
        <v>231</v>
      </c>
      <c r="K16" s="5">
        <f t="shared" si="0"/>
        <v>243</v>
      </c>
      <c r="L16" s="5">
        <f t="shared" si="0"/>
        <v>273</v>
      </c>
      <c r="M16" s="5">
        <f t="shared" si="0"/>
        <v>300</v>
      </c>
      <c r="N16" s="5">
        <f t="shared" si="0"/>
        <v>348</v>
      </c>
      <c r="O16" s="5">
        <f t="shared" si="0"/>
        <v>381</v>
      </c>
      <c r="P16" s="5">
        <f t="shared" si="0"/>
        <v>381</v>
      </c>
      <c r="Q16" s="5">
        <f t="shared" si="0"/>
        <v>375</v>
      </c>
      <c r="R16" s="5">
        <f t="shared" si="0"/>
        <v>381</v>
      </c>
      <c r="S16" s="5">
        <f t="shared" si="0"/>
        <v>411</v>
      </c>
      <c r="T16" s="5">
        <f t="shared" si="0"/>
        <v>420</v>
      </c>
      <c r="U16" s="5">
        <f t="shared" si="0"/>
        <v>462</v>
      </c>
      <c r="V16" s="5">
        <f t="shared" si="0"/>
        <v>498</v>
      </c>
      <c r="W16" s="5">
        <f t="shared" si="0"/>
        <v>510</v>
      </c>
      <c r="X16" s="5">
        <f t="shared" si="0"/>
        <v>552</v>
      </c>
    </row>
    <row r="17" spans="2:26" ht="14.15" customHeight="1">
      <c r="B17" s="15"/>
      <c r="C17" s="16"/>
      <c r="D17" s="99"/>
      <c r="E17" s="99"/>
      <c r="F17" s="99"/>
      <c r="G17" s="99"/>
      <c r="H17" s="99"/>
      <c r="I17" s="99"/>
      <c r="J17" s="99"/>
      <c r="K17" s="99"/>
      <c r="L17" s="99"/>
      <c r="M17" s="99"/>
      <c r="N17" s="99"/>
      <c r="O17" s="99"/>
      <c r="P17" s="99"/>
      <c r="Q17" s="99"/>
      <c r="R17" s="99"/>
      <c r="S17" s="99"/>
      <c r="T17" s="99"/>
      <c r="U17" s="99"/>
      <c r="V17" s="99"/>
      <c r="W17" s="99"/>
      <c r="X17" s="99"/>
    </row>
    <row r="18" spans="2:26" ht="14.15" customHeight="1">
      <c r="B18" s="15" t="s">
        <v>82</v>
      </c>
      <c r="C18" s="16" t="s">
        <v>35</v>
      </c>
      <c r="D18" s="5" t="s">
        <v>27</v>
      </c>
      <c r="E18" s="5" t="s">
        <v>27</v>
      </c>
      <c r="F18" s="5" t="s">
        <v>27</v>
      </c>
      <c r="G18" s="5" t="s">
        <v>27</v>
      </c>
      <c r="H18" s="5" t="s">
        <v>27</v>
      </c>
      <c r="I18" s="5" t="s">
        <v>27</v>
      </c>
      <c r="J18" s="5" t="s">
        <v>27</v>
      </c>
      <c r="K18" s="5" t="s">
        <v>27</v>
      </c>
      <c r="L18" s="5" t="s">
        <v>27</v>
      </c>
      <c r="M18" s="5" t="s">
        <v>27</v>
      </c>
      <c r="N18" s="5" t="s">
        <v>27</v>
      </c>
      <c r="O18" s="5" t="s">
        <v>27</v>
      </c>
      <c r="P18" s="5" t="s">
        <v>27</v>
      </c>
      <c r="Q18" s="5" t="s">
        <v>27</v>
      </c>
      <c r="R18" s="5" t="s">
        <v>27</v>
      </c>
      <c r="S18" s="5" t="s">
        <v>27</v>
      </c>
      <c r="T18" s="5" t="s">
        <v>27</v>
      </c>
      <c r="U18" s="5" t="s">
        <v>27</v>
      </c>
      <c r="V18" s="5" t="s">
        <v>27</v>
      </c>
      <c r="W18" s="5" t="s">
        <v>27</v>
      </c>
      <c r="X18" s="5" t="s">
        <v>27</v>
      </c>
    </row>
    <row r="19" spans="2:26" ht="14.15" customHeight="1">
      <c r="B19" s="17" t="s">
        <v>36</v>
      </c>
      <c r="C19" s="16" t="s">
        <v>29</v>
      </c>
      <c r="D19" s="5">
        <v>123</v>
      </c>
      <c r="E19" s="5">
        <v>132</v>
      </c>
      <c r="F19" s="5">
        <v>144</v>
      </c>
      <c r="G19" s="5">
        <v>153</v>
      </c>
      <c r="H19" s="5">
        <v>165</v>
      </c>
      <c r="I19" s="5">
        <v>174</v>
      </c>
      <c r="J19" s="5">
        <v>168</v>
      </c>
      <c r="K19" s="5">
        <v>183</v>
      </c>
      <c r="L19" s="5">
        <v>210</v>
      </c>
      <c r="M19" s="5">
        <v>228</v>
      </c>
      <c r="N19" s="5">
        <v>273</v>
      </c>
      <c r="O19" s="5">
        <v>285</v>
      </c>
      <c r="P19" s="5">
        <v>279</v>
      </c>
      <c r="Q19" s="5">
        <v>300</v>
      </c>
      <c r="R19" s="5">
        <v>309</v>
      </c>
      <c r="S19" s="5">
        <v>339</v>
      </c>
      <c r="T19" s="5">
        <v>366</v>
      </c>
      <c r="U19" s="5">
        <v>396</v>
      </c>
      <c r="V19" s="5">
        <v>435</v>
      </c>
      <c r="W19" s="5">
        <v>462</v>
      </c>
      <c r="X19" s="5">
        <v>468</v>
      </c>
    </row>
    <row r="20" spans="2:26" ht="14.15" customHeight="1">
      <c r="B20" s="17" t="s">
        <v>37</v>
      </c>
      <c r="C20" s="16" t="s">
        <v>29</v>
      </c>
      <c r="D20" s="5">
        <v>87</v>
      </c>
      <c r="E20" s="5">
        <v>99</v>
      </c>
      <c r="F20" s="5">
        <v>93</v>
      </c>
      <c r="G20" s="5">
        <v>102</v>
      </c>
      <c r="H20" s="5">
        <v>102</v>
      </c>
      <c r="I20" s="5">
        <v>105</v>
      </c>
      <c r="J20" s="5">
        <v>108</v>
      </c>
      <c r="K20" s="5">
        <v>126</v>
      </c>
      <c r="L20" s="5">
        <v>144</v>
      </c>
      <c r="M20" s="5">
        <v>162</v>
      </c>
      <c r="N20" s="5">
        <v>177</v>
      </c>
      <c r="O20" s="5">
        <v>171</v>
      </c>
      <c r="P20" s="5">
        <v>171</v>
      </c>
      <c r="Q20" s="5">
        <v>183</v>
      </c>
      <c r="R20" s="5">
        <v>171</v>
      </c>
      <c r="S20" s="5">
        <v>180</v>
      </c>
      <c r="T20" s="5">
        <v>171</v>
      </c>
      <c r="U20" s="5">
        <v>192</v>
      </c>
      <c r="V20" s="5">
        <v>198</v>
      </c>
      <c r="W20" s="5">
        <v>204</v>
      </c>
      <c r="X20" s="5">
        <v>195</v>
      </c>
    </row>
    <row r="21" spans="2:26" ht="14.15" customHeight="1">
      <c r="B21" s="17"/>
      <c r="C21" s="16"/>
      <c r="D21" s="5"/>
      <c r="E21" s="5"/>
      <c r="F21" s="5"/>
      <c r="G21" s="5"/>
      <c r="H21" s="5"/>
      <c r="I21" s="5"/>
      <c r="J21" s="5"/>
      <c r="K21" s="5"/>
      <c r="L21" s="5"/>
      <c r="M21" s="5"/>
      <c r="N21" s="5"/>
      <c r="O21" s="5"/>
      <c r="P21" s="5"/>
      <c r="Q21" s="5"/>
      <c r="R21" s="5"/>
      <c r="S21" s="5"/>
      <c r="T21" s="5"/>
      <c r="U21" s="5"/>
      <c r="V21" s="5"/>
      <c r="W21" s="5"/>
      <c r="X21" s="5"/>
    </row>
    <row r="22" spans="2:26" ht="14.15" customHeight="1">
      <c r="B22" s="15" t="s">
        <v>83</v>
      </c>
      <c r="C22" s="16" t="s">
        <v>29</v>
      </c>
      <c r="D22" s="5">
        <v>105</v>
      </c>
      <c r="E22" s="5">
        <v>114</v>
      </c>
      <c r="F22" s="5">
        <v>117</v>
      </c>
      <c r="G22" s="5">
        <v>126</v>
      </c>
      <c r="H22" s="5">
        <v>132</v>
      </c>
      <c r="I22" s="5">
        <v>129</v>
      </c>
      <c r="J22" s="5">
        <v>138</v>
      </c>
      <c r="K22" s="5">
        <v>168</v>
      </c>
      <c r="L22" s="5">
        <v>186</v>
      </c>
      <c r="M22" s="5">
        <v>204</v>
      </c>
      <c r="N22" s="5">
        <v>231</v>
      </c>
      <c r="O22" s="5">
        <v>243</v>
      </c>
      <c r="P22" s="5">
        <v>237</v>
      </c>
      <c r="Q22" s="5">
        <v>246</v>
      </c>
      <c r="R22" s="5">
        <v>234</v>
      </c>
      <c r="S22" s="5">
        <v>237</v>
      </c>
      <c r="T22" s="5">
        <v>246</v>
      </c>
      <c r="U22" s="5">
        <v>264</v>
      </c>
      <c r="V22" s="5">
        <v>291</v>
      </c>
      <c r="W22" s="5">
        <v>309</v>
      </c>
      <c r="X22" s="5">
        <v>318</v>
      </c>
    </row>
    <row r="23" spans="2:26" ht="14.15" customHeight="1">
      <c r="B23" s="16"/>
      <c r="C23" s="16"/>
      <c r="D23" s="5"/>
      <c r="E23" s="5"/>
      <c r="F23" s="5"/>
      <c r="G23" s="5"/>
      <c r="H23" s="5"/>
      <c r="I23" s="5"/>
      <c r="J23" s="5"/>
      <c r="K23" s="5"/>
      <c r="L23" s="5"/>
      <c r="M23" s="5"/>
      <c r="N23" s="5"/>
      <c r="O23" s="5"/>
      <c r="P23" s="5"/>
      <c r="Q23" s="5"/>
      <c r="R23" s="5"/>
      <c r="S23" s="5"/>
      <c r="T23" s="5"/>
      <c r="U23" s="5"/>
      <c r="V23" s="5"/>
      <c r="W23" s="5"/>
      <c r="X23" s="5"/>
    </row>
    <row r="24" spans="2:26" ht="14.15" customHeight="1">
      <c r="B24" s="15" t="s">
        <v>1013</v>
      </c>
      <c r="C24" s="16" t="s">
        <v>35</v>
      </c>
      <c r="D24" s="5" t="s">
        <v>27</v>
      </c>
      <c r="E24" s="5" t="s">
        <v>27</v>
      </c>
      <c r="F24" s="5" t="s">
        <v>27</v>
      </c>
      <c r="G24" s="5" t="s">
        <v>27</v>
      </c>
      <c r="H24" s="5" t="s">
        <v>27</v>
      </c>
      <c r="I24" s="5" t="s">
        <v>27</v>
      </c>
      <c r="J24" s="5" t="s">
        <v>27</v>
      </c>
      <c r="K24" s="5" t="s">
        <v>27</v>
      </c>
      <c r="L24" s="5" t="s">
        <v>27</v>
      </c>
      <c r="M24" s="5" t="s">
        <v>27</v>
      </c>
      <c r="N24" s="5" t="s">
        <v>27</v>
      </c>
      <c r="O24" s="5" t="s">
        <v>27</v>
      </c>
      <c r="P24" s="5" t="s">
        <v>27</v>
      </c>
      <c r="Q24" s="5" t="s">
        <v>27</v>
      </c>
      <c r="R24" s="5" t="s">
        <v>27</v>
      </c>
      <c r="S24" s="5" t="s">
        <v>27</v>
      </c>
      <c r="T24" s="5" t="s">
        <v>27</v>
      </c>
      <c r="U24" s="5" t="s">
        <v>27</v>
      </c>
      <c r="V24" s="5" t="s">
        <v>27</v>
      </c>
      <c r="W24" s="5" t="s">
        <v>27</v>
      </c>
      <c r="X24" s="5" t="s">
        <v>27</v>
      </c>
      <c r="Z24" s="120"/>
    </row>
    <row r="25" spans="2:26" ht="14.15" customHeight="1">
      <c r="B25" s="17" t="s">
        <v>1014</v>
      </c>
      <c r="C25" s="16" t="s">
        <v>29</v>
      </c>
      <c r="D25" s="5">
        <v>12</v>
      </c>
      <c r="E25" s="5">
        <v>9</v>
      </c>
      <c r="F25" s="5">
        <v>6</v>
      </c>
      <c r="G25" s="5">
        <v>6</v>
      </c>
      <c r="H25" s="5">
        <v>12</v>
      </c>
      <c r="I25" s="5">
        <v>6</v>
      </c>
      <c r="J25" s="5">
        <v>9</v>
      </c>
      <c r="K25" s="5">
        <v>12</v>
      </c>
      <c r="L25" s="5">
        <v>18</v>
      </c>
      <c r="M25" s="5">
        <v>18</v>
      </c>
      <c r="N25" s="5">
        <v>18</v>
      </c>
      <c r="O25" s="5">
        <v>18</v>
      </c>
      <c r="P25" s="5">
        <v>12</v>
      </c>
      <c r="Q25" s="5">
        <v>9</v>
      </c>
      <c r="R25" s="5">
        <v>12</v>
      </c>
      <c r="S25" s="5">
        <v>18</v>
      </c>
      <c r="T25" s="5">
        <v>15</v>
      </c>
      <c r="U25" s="5">
        <v>21</v>
      </c>
      <c r="V25" s="5">
        <v>24</v>
      </c>
      <c r="W25" s="5">
        <v>24</v>
      </c>
      <c r="X25" s="5">
        <v>24</v>
      </c>
    </row>
    <row r="26" spans="2:26" ht="14.15" customHeight="1">
      <c r="B26" s="17" t="s">
        <v>1015</v>
      </c>
      <c r="C26" s="16" t="s">
        <v>29</v>
      </c>
      <c r="D26" s="5">
        <v>42</v>
      </c>
      <c r="E26" s="5">
        <v>42</v>
      </c>
      <c r="F26" s="5">
        <v>45</v>
      </c>
      <c r="G26" s="5">
        <v>51</v>
      </c>
      <c r="H26" s="5">
        <v>45</v>
      </c>
      <c r="I26" s="5">
        <v>42</v>
      </c>
      <c r="J26" s="5">
        <v>45</v>
      </c>
      <c r="K26" s="5">
        <v>48</v>
      </c>
      <c r="L26" s="5">
        <v>51</v>
      </c>
      <c r="M26" s="5">
        <v>66</v>
      </c>
      <c r="N26" s="5">
        <v>78</v>
      </c>
      <c r="O26" s="5">
        <v>72</v>
      </c>
      <c r="P26" s="5">
        <v>69</v>
      </c>
      <c r="Q26" s="5">
        <v>78</v>
      </c>
      <c r="R26" s="5">
        <v>66</v>
      </c>
      <c r="S26" s="5">
        <v>66</v>
      </c>
      <c r="T26" s="5">
        <v>69</v>
      </c>
      <c r="U26" s="5">
        <v>84</v>
      </c>
      <c r="V26" s="5">
        <v>99</v>
      </c>
      <c r="W26" s="5">
        <v>120</v>
      </c>
      <c r="X26" s="5">
        <v>129</v>
      </c>
    </row>
    <row r="27" spans="2:26" ht="14.15" customHeight="1">
      <c r="B27" s="17" t="s">
        <v>1016</v>
      </c>
      <c r="C27" s="16" t="s">
        <v>29</v>
      </c>
      <c r="D27" s="5">
        <v>42</v>
      </c>
      <c r="E27" s="5">
        <v>48</v>
      </c>
      <c r="F27" s="5">
        <v>51</v>
      </c>
      <c r="G27" s="5">
        <v>48</v>
      </c>
      <c r="H27" s="5">
        <v>45</v>
      </c>
      <c r="I27" s="5">
        <v>51</v>
      </c>
      <c r="J27" s="5">
        <v>54</v>
      </c>
      <c r="K27" s="5">
        <v>54</v>
      </c>
      <c r="L27" s="5">
        <v>54</v>
      </c>
      <c r="M27" s="5">
        <v>45</v>
      </c>
      <c r="N27" s="5">
        <v>48</v>
      </c>
      <c r="O27" s="5">
        <v>51</v>
      </c>
      <c r="P27" s="5">
        <v>51</v>
      </c>
      <c r="Q27" s="5">
        <v>57</v>
      </c>
      <c r="R27" s="5">
        <v>54</v>
      </c>
      <c r="S27" s="5">
        <v>51</v>
      </c>
      <c r="T27" s="5">
        <v>63</v>
      </c>
      <c r="U27" s="5">
        <v>66</v>
      </c>
      <c r="V27" s="5">
        <v>66</v>
      </c>
      <c r="W27" s="5">
        <v>63</v>
      </c>
      <c r="X27" s="5">
        <v>75</v>
      </c>
    </row>
    <row r="28" spans="2:26" ht="14.15" customHeight="1">
      <c r="B28" s="17" t="s">
        <v>1017</v>
      </c>
      <c r="C28" s="16" t="s">
        <v>29</v>
      </c>
      <c r="D28" s="5">
        <v>63</v>
      </c>
      <c r="E28" s="5">
        <v>69</v>
      </c>
      <c r="F28" s="5">
        <v>69</v>
      </c>
      <c r="G28" s="5">
        <v>84</v>
      </c>
      <c r="H28" s="5">
        <v>87</v>
      </c>
      <c r="I28" s="5">
        <v>99</v>
      </c>
      <c r="J28" s="5">
        <v>93</v>
      </c>
      <c r="K28" s="5">
        <v>108</v>
      </c>
      <c r="L28" s="5">
        <v>126</v>
      </c>
      <c r="M28" s="5">
        <v>147</v>
      </c>
      <c r="N28" s="5">
        <v>147</v>
      </c>
      <c r="O28" s="5">
        <v>144</v>
      </c>
      <c r="P28" s="5">
        <v>132</v>
      </c>
      <c r="Q28" s="5">
        <v>135</v>
      </c>
      <c r="R28" s="5">
        <v>129</v>
      </c>
      <c r="S28" s="5">
        <v>150</v>
      </c>
      <c r="T28" s="5">
        <v>156</v>
      </c>
      <c r="U28" s="5">
        <v>168</v>
      </c>
      <c r="V28" s="5">
        <v>171</v>
      </c>
      <c r="W28" s="5">
        <v>174</v>
      </c>
      <c r="X28" s="5">
        <v>153</v>
      </c>
    </row>
    <row r="29" spans="2:26" ht="14.15" customHeight="1">
      <c r="B29" s="17" t="s">
        <v>44</v>
      </c>
      <c r="C29" s="16" t="s">
        <v>29</v>
      </c>
      <c r="D29" s="8">
        <v>54</v>
      </c>
      <c r="E29" s="8">
        <v>66</v>
      </c>
      <c r="F29" s="8">
        <v>63</v>
      </c>
      <c r="G29" s="8">
        <v>60</v>
      </c>
      <c r="H29" s="8">
        <v>69</v>
      </c>
      <c r="I29" s="8">
        <v>75</v>
      </c>
      <c r="J29" s="8">
        <v>72</v>
      </c>
      <c r="K29" s="8">
        <v>87</v>
      </c>
      <c r="L29" s="8">
        <v>108</v>
      </c>
      <c r="M29" s="8">
        <v>117</v>
      </c>
      <c r="N29" s="8">
        <v>156</v>
      </c>
      <c r="O29" s="8">
        <v>168</v>
      </c>
      <c r="P29" s="8">
        <v>189</v>
      </c>
      <c r="Q29" s="8">
        <v>201</v>
      </c>
      <c r="R29" s="8">
        <v>216</v>
      </c>
      <c r="S29" s="8">
        <v>234</v>
      </c>
      <c r="T29" s="8">
        <v>234</v>
      </c>
      <c r="U29" s="8">
        <v>249</v>
      </c>
      <c r="V29" s="8">
        <v>273</v>
      </c>
      <c r="W29" s="8">
        <v>285</v>
      </c>
      <c r="X29" s="8">
        <v>282</v>
      </c>
    </row>
    <row r="30" spans="2:26" ht="14.15" customHeight="1">
      <c r="B30" s="28"/>
      <c r="C30" s="18"/>
      <c r="D30" s="8"/>
      <c r="E30" s="8"/>
      <c r="F30" s="8"/>
      <c r="G30" s="8"/>
      <c r="H30" s="8"/>
      <c r="I30" s="8"/>
      <c r="J30" s="8"/>
      <c r="K30" s="8"/>
      <c r="L30" s="8"/>
      <c r="M30" s="8"/>
      <c r="N30" s="8"/>
      <c r="O30" s="8"/>
      <c r="P30" s="8"/>
      <c r="Q30" s="8"/>
      <c r="R30" s="8"/>
      <c r="S30" s="8"/>
      <c r="T30" s="8"/>
      <c r="U30" s="8"/>
      <c r="V30" s="8"/>
      <c r="W30" s="8"/>
      <c r="X30" s="8"/>
    </row>
    <row r="31" spans="2:26" ht="14.15" customHeight="1">
      <c r="B31" s="252" t="s">
        <v>1018</v>
      </c>
      <c r="C31" s="18" t="s">
        <v>45</v>
      </c>
      <c r="D31" s="10">
        <v>30</v>
      </c>
      <c r="E31" s="10">
        <v>30</v>
      </c>
      <c r="F31" s="10">
        <v>30</v>
      </c>
      <c r="G31" s="10">
        <v>30</v>
      </c>
      <c r="H31" s="10">
        <v>30</v>
      </c>
      <c r="I31" s="10">
        <v>30</v>
      </c>
      <c r="J31" s="10">
        <v>30</v>
      </c>
      <c r="K31" s="10">
        <v>30</v>
      </c>
      <c r="L31" s="10">
        <v>33</v>
      </c>
      <c r="M31" s="10">
        <v>30</v>
      </c>
      <c r="N31" s="10">
        <v>33</v>
      </c>
      <c r="O31" s="10">
        <v>33</v>
      </c>
      <c r="P31" s="10">
        <v>33</v>
      </c>
      <c r="Q31" s="10">
        <v>33</v>
      </c>
      <c r="R31" s="10">
        <v>33</v>
      </c>
      <c r="S31" s="10">
        <v>33</v>
      </c>
      <c r="T31" s="10">
        <v>33</v>
      </c>
      <c r="U31" s="10">
        <v>33</v>
      </c>
      <c r="V31" s="10">
        <v>33</v>
      </c>
      <c r="W31" s="10">
        <v>30</v>
      </c>
      <c r="X31" s="10">
        <v>30</v>
      </c>
    </row>
    <row r="32" spans="2:26" ht="14.15" customHeight="1">
      <c r="B32" s="253"/>
      <c r="C32" s="18" t="s">
        <v>46</v>
      </c>
      <c r="D32" s="10">
        <v>37.69</v>
      </c>
      <c r="E32" s="10">
        <v>39.18</v>
      </c>
      <c r="F32" s="10">
        <v>38.6</v>
      </c>
      <c r="G32" s="10">
        <v>38.11</v>
      </c>
      <c r="H32" s="10">
        <v>38.049999999999997</v>
      </c>
      <c r="I32" s="10">
        <v>39.15</v>
      </c>
      <c r="J32" s="10">
        <v>39.26</v>
      </c>
      <c r="K32" s="10">
        <v>39.31</v>
      </c>
      <c r="L32" s="10">
        <v>39.590000000000003</v>
      </c>
      <c r="M32" s="10">
        <v>40.369999999999997</v>
      </c>
      <c r="N32" s="10">
        <v>40.619999999999997</v>
      </c>
      <c r="O32" s="10">
        <v>41.28</v>
      </c>
      <c r="P32" s="10">
        <v>42.13</v>
      </c>
      <c r="Q32" s="10">
        <v>42.34</v>
      </c>
      <c r="R32" s="10">
        <v>43.28</v>
      </c>
      <c r="S32" s="10">
        <v>43.86</v>
      </c>
      <c r="T32" s="10">
        <v>43.43</v>
      </c>
      <c r="U32" s="10">
        <v>43.13</v>
      </c>
      <c r="V32" s="10">
        <v>43.24</v>
      </c>
      <c r="W32" s="10">
        <v>42.98</v>
      </c>
      <c r="X32" s="10">
        <v>42.61</v>
      </c>
    </row>
    <row r="33" spans="2:24" ht="14.15" customHeight="1">
      <c r="B33" s="253"/>
      <c r="C33" s="18" t="s">
        <v>47</v>
      </c>
      <c r="D33" s="10">
        <v>36</v>
      </c>
      <c r="E33" s="10">
        <v>39</v>
      </c>
      <c r="F33" s="10">
        <v>36</v>
      </c>
      <c r="G33" s="10">
        <v>36</v>
      </c>
      <c r="H33" s="10">
        <v>36</v>
      </c>
      <c r="I33" s="10">
        <v>39</v>
      </c>
      <c r="J33" s="10">
        <v>39</v>
      </c>
      <c r="K33" s="10">
        <v>39</v>
      </c>
      <c r="L33" s="10">
        <v>39</v>
      </c>
      <c r="M33" s="10">
        <v>39</v>
      </c>
      <c r="N33" s="10">
        <v>39</v>
      </c>
      <c r="O33" s="10">
        <v>42</v>
      </c>
      <c r="P33" s="10">
        <v>42</v>
      </c>
      <c r="Q33" s="10">
        <v>42</v>
      </c>
      <c r="R33" s="10">
        <v>45</v>
      </c>
      <c r="S33" s="10">
        <v>45</v>
      </c>
      <c r="T33" s="10">
        <v>42</v>
      </c>
      <c r="U33" s="10">
        <v>42</v>
      </c>
      <c r="V33" s="10">
        <v>42</v>
      </c>
      <c r="W33" s="10">
        <v>42</v>
      </c>
      <c r="X33" s="10">
        <v>42</v>
      </c>
    </row>
    <row r="34" spans="2:24" ht="14.15" customHeight="1">
      <c r="B34" s="253"/>
      <c r="C34" s="18" t="s">
        <v>48</v>
      </c>
      <c r="D34" s="10">
        <v>45</v>
      </c>
      <c r="E34" s="10">
        <v>48</v>
      </c>
      <c r="F34" s="10">
        <v>45</v>
      </c>
      <c r="G34" s="10">
        <v>45</v>
      </c>
      <c r="H34" s="10">
        <v>45</v>
      </c>
      <c r="I34" s="10">
        <v>45</v>
      </c>
      <c r="J34" s="10">
        <v>45</v>
      </c>
      <c r="K34" s="10">
        <v>48</v>
      </c>
      <c r="L34" s="10">
        <v>48</v>
      </c>
      <c r="M34" s="10">
        <v>48</v>
      </c>
      <c r="N34" s="10">
        <v>48</v>
      </c>
      <c r="O34" s="10">
        <v>51</v>
      </c>
      <c r="P34" s="10">
        <v>51</v>
      </c>
      <c r="Q34" s="10">
        <v>51</v>
      </c>
      <c r="R34" s="10">
        <v>51</v>
      </c>
      <c r="S34" s="10">
        <v>54</v>
      </c>
      <c r="T34" s="10">
        <v>54</v>
      </c>
      <c r="U34" s="10">
        <v>54</v>
      </c>
      <c r="V34" s="10">
        <v>54</v>
      </c>
      <c r="W34" s="10">
        <v>51</v>
      </c>
      <c r="X34" s="10">
        <v>51</v>
      </c>
    </row>
    <row r="35" spans="2:24" ht="14.15" customHeight="1">
      <c r="B35" s="254"/>
      <c r="C35" s="18" t="s">
        <v>49</v>
      </c>
      <c r="D35" s="10">
        <v>10.33</v>
      </c>
      <c r="E35" s="10">
        <v>10.48</v>
      </c>
      <c r="F35" s="10">
        <v>10.28</v>
      </c>
      <c r="G35" s="10">
        <v>10.54</v>
      </c>
      <c r="H35" s="10">
        <v>10.37</v>
      </c>
      <c r="I35" s="10">
        <v>10.210000000000001</v>
      </c>
      <c r="J35" s="10">
        <v>10.38</v>
      </c>
      <c r="K35" s="10">
        <v>10.119999999999999</v>
      </c>
      <c r="L35" s="10">
        <v>10.27</v>
      </c>
      <c r="M35" s="10">
        <v>10.63</v>
      </c>
      <c r="N35" s="10">
        <v>10.99</v>
      </c>
      <c r="O35" s="10">
        <v>11.09</v>
      </c>
      <c r="P35" s="10">
        <v>11.19</v>
      </c>
      <c r="Q35" s="10">
        <v>11.56</v>
      </c>
      <c r="R35" s="10">
        <v>11.8</v>
      </c>
      <c r="S35" s="10">
        <v>12.17</v>
      </c>
      <c r="T35" s="10">
        <v>12.28</v>
      </c>
      <c r="U35" s="10">
        <v>12.51</v>
      </c>
      <c r="V35" s="10">
        <v>12.81</v>
      </c>
      <c r="W35" s="10">
        <v>12.84</v>
      </c>
      <c r="X35" s="10">
        <v>12.8</v>
      </c>
    </row>
    <row r="36" spans="2:24" ht="14.15" customHeight="1">
      <c r="B36" s="15" t="s">
        <v>50</v>
      </c>
      <c r="C36" s="16" t="s">
        <v>35</v>
      </c>
      <c r="D36" s="245" t="s">
        <v>1032</v>
      </c>
      <c r="E36" s="246"/>
      <c r="F36" s="246"/>
      <c r="G36" s="246"/>
      <c r="H36" s="246"/>
      <c r="I36" s="246"/>
      <c r="J36" s="246"/>
      <c r="K36" s="246"/>
      <c r="L36" s="246"/>
      <c r="M36" s="246"/>
      <c r="N36" s="246"/>
      <c r="O36" s="246"/>
      <c r="P36" s="246"/>
      <c r="Q36" s="246"/>
      <c r="R36" s="246"/>
      <c r="S36" s="246"/>
      <c r="T36" s="246"/>
      <c r="U36" s="246"/>
      <c r="V36" s="246"/>
      <c r="W36" s="246"/>
      <c r="X36" s="247"/>
    </row>
    <row r="37" spans="2:24" ht="14.15" customHeight="1">
      <c r="B37" s="17" t="s">
        <v>51</v>
      </c>
      <c r="C37" s="16" t="s">
        <v>29</v>
      </c>
      <c r="D37" s="5">
        <v>159</v>
      </c>
      <c r="E37" s="5">
        <v>162</v>
      </c>
      <c r="F37" s="5">
        <v>168</v>
      </c>
      <c r="G37" s="5">
        <v>156</v>
      </c>
      <c r="H37" s="5">
        <v>180</v>
      </c>
      <c r="I37" s="5">
        <v>186</v>
      </c>
      <c r="J37" s="5">
        <v>198</v>
      </c>
      <c r="K37" s="5">
        <v>216</v>
      </c>
      <c r="L37" s="5">
        <v>219</v>
      </c>
      <c r="M37" s="5">
        <v>258</v>
      </c>
      <c r="N37" s="5">
        <v>276</v>
      </c>
      <c r="O37" s="5">
        <v>270</v>
      </c>
      <c r="P37" s="5">
        <v>267</v>
      </c>
      <c r="Q37" s="5">
        <v>264</v>
      </c>
      <c r="R37" s="5">
        <v>258</v>
      </c>
      <c r="S37" s="5">
        <v>297</v>
      </c>
      <c r="T37" s="5">
        <v>306</v>
      </c>
      <c r="U37" s="5">
        <v>315</v>
      </c>
      <c r="V37" s="5">
        <v>324</v>
      </c>
      <c r="W37" s="5">
        <v>315</v>
      </c>
      <c r="X37" s="5">
        <v>321</v>
      </c>
    </row>
    <row r="38" spans="2:24" ht="14.15" customHeight="1">
      <c r="B38" s="17" t="s">
        <v>52</v>
      </c>
      <c r="C38" s="16" t="s">
        <v>29</v>
      </c>
      <c r="D38" s="5">
        <v>3</v>
      </c>
      <c r="E38" s="5">
        <v>0</v>
      </c>
      <c r="F38" s="5">
        <v>3</v>
      </c>
      <c r="G38" s="5">
        <v>9</v>
      </c>
      <c r="H38" s="5">
        <v>9</v>
      </c>
      <c r="I38" s="5">
        <v>6</v>
      </c>
      <c r="J38" s="5">
        <v>6</v>
      </c>
      <c r="K38" s="5">
        <v>6</v>
      </c>
      <c r="L38" s="5">
        <v>15</v>
      </c>
      <c r="M38" s="5">
        <v>9</v>
      </c>
      <c r="N38" s="5">
        <v>12</v>
      </c>
      <c r="O38" s="5">
        <v>9</v>
      </c>
      <c r="P38" s="5">
        <v>15</v>
      </c>
      <c r="Q38" s="5">
        <v>9</v>
      </c>
      <c r="R38" s="5">
        <v>9</v>
      </c>
      <c r="S38" s="5">
        <v>9</v>
      </c>
      <c r="T38" s="5">
        <v>6</v>
      </c>
      <c r="U38" s="5">
        <v>12</v>
      </c>
      <c r="V38" s="5">
        <v>18</v>
      </c>
      <c r="W38" s="5">
        <v>18</v>
      </c>
      <c r="X38" s="5">
        <v>39</v>
      </c>
    </row>
    <row r="39" spans="2:24" ht="14.15" customHeight="1">
      <c r="B39" s="17" t="s">
        <v>53</v>
      </c>
      <c r="C39" s="16" t="s">
        <v>29</v>
      </c>
      <c r="D39" s="5">
        <v>42</v>
      </c>
      <c r="E39" s="5">
        <v>60</v>
      </c>
      <c r="F39" s="5">
        <v>60</v>
      </c>
      <c r="G39" s="5">
        <v>72</v>
      </c>
      <c r="H39" s="5">
        <v>66</v>
      </c>
      <c r="I39" s="5">
        <v>54</v>
      </c>
      <c r="J39" s="5">
        <v>48</v>
      </c>
      <c r="K39" s="5">
        <v>63</v>
      </c>
      <c r="L39" s="5">
        <v>84</v>
      </c>
      <c r="M39" s="5">
        <v>75</v>
      </c>
      <c r="N39" s="5">
        <v>111</v>
      </c>
      <c r="O39" s="5">
        <v>105</v>
      </c>
      <c r="P39" s="5">
        <v>120</v>
      </c>
      <c r="Q39" s="5">
        <v>138</v>
      </c>
      <c r="R39" s="5">
        <v>147</v>
      </c>
      <c r="S39" s="5">
        <v>135</v>
      </c>
      <c r="T39" s="5">
        <v>138</v>
      </c>
      <c r="U39" s="5">
        <v>186</v>
      </c>
      <c r="V39" s="5">
        <v>165</v>
      </c>
      <c r="W39" s="5">
        <v>207</v>
      </c>
      <c r="X39" s="5">
        <v>219</v>
      </c>
    </row>
    <row r="40" spans="2:24" ht="14.15" customHeight="1">
      <c r="B40" s="17" t="s">
        <v>54</v>
      </c>
      <c r="C40" s="16" t="s">
        <v>29</v>
      </c>
      <c r="D40" s="5">
        <v>9</v>
      </c>
      <c r="E40" s="5">
        <v>9</v>
      </c>
      <c r="F40" s="5">
        <v>6</v>
      </c>
      <c r="G40" s="5">
        <v>15</v>
      </c>
      <c r="H40" s="5">
        <v>12</v>
      </c>
      <c r="I40" s="5">
        <v>33</v>
      </c>
      <c r="J40" s="5">
        <v>24</v>
      </c>
      <c r="K40" s="5">
        <v>24</v>
      </c>
      <c r="L40" s="5">
        <v>33</v>
      </c>
      <c r="M40" s="5">
        <v>48</v>
      </c>
      <c r="N40" s="5">
        <v>54</v>
      </c>
      <c r="O40" s="5">
        <v>72</v>
      </c>
      <c r="P40" s="5">
        <v>45</v>
      </c>
      <c r="Q40" s="5">
        <v>75</v>
      </c>
      <c r="R40" s="5">
        <v>69</v>
      </c>
      <c r="S40" s="5">
        <v>81</v>
      </c>
      <c r="T40" s="5">
        <v>84</v>
      </c>
      <c r="U40" s="5">
        <v>72</v>
      </c>
      <c r="V40" s="5">
        <v>126</v>
      </c>
      <c r="W40" s="5">
        <v>126</v>
      </c>
      <c r="X40" s="5">
        <v>81</v>
      </c>
    </row>
    <row r="41" spans="2:24" ht="14.15" customHeight="1">
      <c r="B41" s="17"/>
      <c r="C41" s="16"/>
      <c r="D41" s="5"/>
      <c r="E41" s="5"/>
      <c r="F41" s="5"/>
      <c r="G41" s="5"/>
      <c r="H41" s="5"/>
      <c r="I41" s="5"/>
      <c r="J41" s="5"/>
      <c r="K41" s="5"/>
      <c r="L41" s="5"/>
      <c r="M41" s="5"/>
      <c r="N41" s="5"/>
      <c r="O41" s="5"/>
      <c r="P41" s="5"/>
      <c r="Q41" s="5"/>
      <c r="R41" s="5"/>
      <c r="S41" s="5"/>
      <c r="T41" s="5"/>
      <c r="U41" s="5"/>
      <c r="V41" s="5"/>
      <c r="W41" s="5"/>
      <c r="X41" s="5"/>
    </row>
    <row r="42" spans="2:24" ht="14.15" customHeight="1">
      <c r="B42" s="15" t="s">
        <v>55</v>
      </c>
      <c r="C42" s="16" t="s">
        <v>35</v>
      </c>
      <c r="D42" s="5" t="s">
        <v>27</v>
      </c>
      <c r="E42" s="5" t="s">
        <v>27</v>
      </c>
      <c r="F42" s="5" t="s">
        <v>27</v>
      </c>
      <c r="G42" s="5" t="s">
        <v>27</v>
      </c>
      <c r="H42" s="5" t="s">
        <v>27</v>
      </c>
      <c r="I42" s="5" t="s">
        <v>27</v>
      </c>
      <c r="J42" s="5" t="s">
        <v>27</v>
      </c>
      <c r="K42" s="5" t="s">
        <v>27</v>
      </c>
      <c r="L42" s="5" t="s">
        <v>27</v>
      </c>
      <c r="M42" s="5" t="s">
        <v>27</v>
      </c>
      <c r="N42" s="5" t="s">
        <v>27</v>
      </c>
      <c r="O42" s="5" t="s">
        <v>27</v>
      </c>
      <c r="P42" s="5" t="s">
        <v>27</v>
      </c>
      <c r="Q42" s="5" t="s">
        <v>27</v>
      </c>
      <c r="R42" s="5" t="s">
        <v>27</v>
      </c>
      <c r="S42" s="5" t="s">
        <v>27</v>
      </c>
      <c r="T42" s="5" t="s">
        <v>27</v>
      </c>
      <c r="U42" s="5" t="s">
        <v>27</v>
      </c>
      <c r="V42" s="5" t="s">
        <v>27</v>
      </c>
      <c r="W42" s="5" t="s">
        <v>27</v>
      </c>
      <c r="X42" s="5" t="s">
        <v>27</v>
      </c>
    </row>
    <row r="43" spans="2:24" ht="14.15" customHeight="1">
      <c r="B43" s="17" t="s">
        <v>56</v>
      </c>
      <c r="C43" s="16" t="s">
        <v>29</v>
      </c>
      <c r="D43" s="5">
        <v>0</v>
      </c>
      <c r="E43" s="5">
        <v>0</v>
      </c>
      <c r="F43" s="5">
        <v>0</v>
      </c>
      <c r="G43" s="5">
        <v>6</v>
      </c>
      <c r="H43" s="5">
        <v>9</v>
      </c>
      <c r="I43" s="5">
        <v>9</v>
      </c>
      <c r="J43" s="5">
        <v>9</v>
      </c>
      <c r="K43" s="5">
        <v>12</v>
      </c>
      <c r="L43" s="5">
        <v>18</v>
      </c>
      <c r="M43" s="5">
        <v>21</v>
      </c>
      <c r="N43" s="5">
        <v>24</v>
      </c>
      <c r="O43" s="5">
        <v>24</v>
      </c>
      <c r="P43" s="5">
        <v>24</v>
      </c>
      <c r="Q43" s="5">
        <v>27</v>
      </c>
      <c r="R43" s="5">
        <v>24</v>
      </c>
      <c r="S43" s="5">
        <v>24</v>
      </c>
      <c r="T43" s="5">
        <v>27</v>
      </c>
      <c r="U43" s="5">
        <v>39</v>
      </c>
      <c r="V43" s="5">
        <v>42</v>
      </c>
      <c r="W43" s="5">
        <v>42</v>
      </c>
      <c r="X43" s="5">
        <v>39</v>
      </c>
    </row>
    <row r="44" spans="2:24" ht="14.15" customHeight="1">
      <c r="B44" s="17" t="s">
        <v>57</v>
      </c>
      <c r="C44" s="16" t="s">
        <v>29</v>
      </c>
      <c r="D44" s="5">
        <v>0</v>
      </c>
      <c r="E44" s="5">
        <v>0</v>
      </c>
      <c r="F44" s="5">
        <v>0</v>
      </c>
      <c r="G44" s="5">
        <v>15</v>
      </c>
      <c r="H44" s="5">
        <v>15</v>
      </c>
      <c r="I44" s="5">
        <v>9</v>
      </c>
      <c r="J44" s="5">
        <v>12</v>
      </c>
      <c r="K44" s="5">
        <v>18</v>
      </c>
      <c r="L44" s="5">
        <v>18</v>
      </c>
      <c r="M44" s="5">
        <v>21</v>
      </c>
      <c r="N44" s="5">
        <v>24</v>
      </c>
      <c r="O44" s="5">
        <v>24</v>
      </c>
      <c r="P44" s="5">
        <v>24</v>
      </c>
      <c r="Q44" s="5">
        <v>27</v>
      </c>
      <c r="R44" s="5">
        <v>27</v>
      </c>
      <c r="S44" s="5">
        <v>24</v>
      </c>
      <c r="T44" s="5">
        <v>24</v>
      </c>
      <c r="U44" s="5">
        <v>27</v>
      </c>
      <c r="V44" s="5">
        <v>24</v>
      </c>
      <c r="W44" s="5">
        <v>27</v>
      </c>
      <c r="X44" s="5">
        <v>27</v>
      </c>
    </row>
    <row r="45" spans="2:24" ht="14.15" customHeight="1">
      <c r="B45" s="17" t="s">
        <v>58</v>
      </c>
      <c r="C45" s="16" t="s">
        <v>29</v>
      </c>
      <c r="D45" s="5">
        <v>0</v>
      </c>
      <c r="E45" s="5">
        <v>0</v>
      </c>
      <c r="F45" s="5">
        <v>0</v>
      </c>
      <c r="G45" s="5">
        <v>51</v>
      </c>
      <c r="H45" s="5">
        <v>54</v>
      </c>
      <c r="I45" s="5">
        <v>63</v>
      </c>
      <c r="J45" s="5">
        <v>69</v>
      </c>
      <c r="K45" s="5">
        <v>69</v>
      </c>
      <c r="L45" s="5">
        <v>72</v>
      </c>
      <c r="M45" s="5">
        <v>81</v>
      </c>
      <c r="N45" s="5">
        <v>93</v>
      </c>
      <c r="O45" s="5">
        <v>93</v>
      </c>
      <c r="P45" s="5">
        <v>84</v>
      </c>
      <c r="Q45" s="5">
        <v>87</v>
      </c>
      <c r="R45" s="5">
        <v>90</v>
      </c>
      <c r="S45" s="5">
        <v>93</v>
      </c>
      <c r="T45" s="5">
        <v>108</v>
      </c>
      <c r="U45" s="5">
        <v>120</v>
      </c>
      <c r="V45" s="5">
        <v>129</v>
      </c>
      <c r="W45" s="5">
        <v>135</v>
      </c>
      <c r="X45" s="5">
        <v>141</v>
      </c>
    </row>
    <row r="46" spans="2:24" ht="14.15" customHeight="1">
      <c r="B46" s="17" t="s">
        <v>59</v>
      </c>
      <c r="C46" s="16" t="s">
        <v>29</v>
      </c>
      <c r="D46" s="5">
        <v>0</v>
      </c>
      <c r="E46" s="5">
        <v>0</v>
      </c>
      <c r="F46" s="5">
        <v>0</v>
      </c>
      <c r="G46" s="5">
        <v>9</v>
      </c>
      <c r="H46" s="5">
        <v>12</v>
      </c>
      <c r="I46" s="5">
        <v>12</v>
      </c>
      <c r="J46" s="5">
        <v>12</v>
      </c>
      <c r="K46" s="5">
        <v>15</v>
      </c>
      <c r="L46" s="5">
        <v>18</v>
      </c>
      <c r="M46" s="5">
        <v>21</v>
      </c>
      <c r="N46" s="5">
        <v>21</v>
      </c>
      <c r="O46" s="5">
        <v>15</v>
      </c>
      <c r="P46" s="5">
        <v>15</v>
      </c>
      <c r="Q46" s="5">
        <v>18</v>
      </c>
      <c r="R46" s="5">
        <v>12</v>
      </c>
      <c r="S46" s="5">
        <v>18</v>
      </c>
      <c r="T46" s="5">
        <v>18</v>
      </c>
      <c r="U46" s="5">
        <v>21</v>
      </c>
      <c r="V46" s="5">
        <v>27</v>
      </c>
      <c r="W46" s="5">
        <v>33</v>
      </c>
      <c r="X46" s="5">
        <v>33</v>
      </c>
    </row>
    <row r="47" spans="2:24" ht="14.15" customHeight="1">
      <c r="B47" s="17" t="s">
        <v>60</v>
      </c>
      <c r="C47" s="16" t="s">
        <v>29</v>
      </c>
      <c r="D47" s="5">
        <v>0</v>
      </c>
      <c r="E47" s="5">
        <v>0</v>
      </c>
      <c r="F47" s="5">
        <v>0</v>
      </c>
      <c r="G47" s="5">
        <v>174</v>
      </c>
      <c r="H47" s="5">
        <v>180</v>
      </c>
      <c r="I47" s="5">
        <v>183</v>
      </c>
      <c r="J47" s="5">
        <v>174</v>
      </c>
      <c r="K47" s="5">
        <v>192</v>
      </c>
      <c r="L47" s="5">
        <v>228</v>
      </c>
      <c r="M47" s="5">
        <v>246</v>
      </c>
      <c r="N47" s="5">
        <v>288</v>
      </c>
      <c r="O47" s="5">
        <v>303</v>
      </c>
      <c r="P47" s="5">
        <v>303</v>
      </c>
      <c r="Q47" s="5">
        <v>321</v>
      </c>
      <c r="R47" s="5">
        <v>327</v>
      </c>
      <c r="S47" s="5">
        <v>360</v>
      </c>
      <c r="T47" s="5">
        <v>354</v>
      </c>
      <c r="U47" s="5">
        <v>378</v>
      </c>
      <c r="V47" s="5">
        <v>411</v>
      </c>
      <c r="W47" s="5">
        <v>432</v>
      </c>
      <c r="X47" s="5">
        <v>420</v>
      </c>
    </row>
    <row r="48" spans="2:24" ht="14.15" customHeight="1">
      <c r="B48" s="17" t="s">
        <v>61</v>
      </c>
      <c r="C48" s="16" t="s">
        <v>29</v>
      </c>
      <c r="D48" s="5">
        <v>210</v>
      </c>
      <c r="E48" s="5">
        <v>228</v>
      </c>
      <c r="F48" s="5">
        <v>234</v>
      </c>
      <c r="G48" s="5">
        <v>0</v>
      </c>
      <c r="H48" s="5">
        <v>0</v>
      </c>
      <c r="I48" s="5">
        <v>0</v>
      </c>
      <c r="J48" s="5">
        <v>0</v>
      </c>
      <c r="K48" s="5">
        <v>0</v>
      </c>
      <c r="L48" s="5">
        <v>0</v>
      </c>
      <c r="M48" s="5">
        <v>0</v>
      </c>
      <c r="N48" s="5">
        <v>0</v>
      </c>
      <c r="O48" s="5">
        <v>0</v>
      </c>
      <c r="P48" s="5">
        <v>0</v>
      </c>
      <c r="Q48" s="5">
        <v>0</v>
      </c>
      <c r="R48" s="5">
        <v>0</v>
      </c>
      <c r="S48" s="5">
        <v>0</v>
      </c>
      <c r="T48" s="5">
        <v>0</v>
      </c>
      <c r="U48" s="5">
        <v>0</v>
      </c>
      <c r="V48" s="5">
        <v>0</v>
      </c>
      <c r="W48" s="5">
        <v>3</v>
      </c>
      <c r="X48" s="5">
        <v>3</v>
      </c>
    </row>
    <row r="49" spans="2:24" ht="14.15" customHeight="1">
      <c r="B49" s="17"/>
      <c r="C49" s="16"/>
      <c r="D49" s="5"/>
      <c r="E49" s="5"/>
      <c r="F49" s="5"/>
      <c r="G49" s="5"/>
      <c r="H49" s="5"/>
      <c r="I49" s="5"/>
      <c r="J49" s="5"/>
      <c r="K49" s="5"/>
      <c r="L49" s="5"/>
      <c r="M49" s="5"/>
      <c r="N49" s="5"/>
      <c r="O49" s="5"/>
      <c r="P49" s="5"/>
      <c r="Q49" s="5"/>
      <c r="R49" s="5"/>
      <c r="S49" s="5"/>
      <c r="T49" s="5"/>
      <c r="U49" s="5"/>
      <c r="V49" s="5"/>
      <c r="W49" s="5"/>
      <c r="X49" s="5"/>
    </row>
    <row r="50" spans="2:24" ht="28.4" customHeight="1">
      <c r="B50" s="19" t="s">
        <v>1019</v>
      </c>
      <c r="C50" s="16" t="s">
        <v>35</v>
      </c>
      <c r="D50" s="245" t="s">
        <v>63</v>
      </c>
      <c r="E50" s="246"/>
      <c r="F50" s="246"/>
      <c r="G50" s="246"/>
      <c r="H50" s="246"/>
      <c r="I50" s="246"/>
      <c r="J50" s="246"/>
      <c r="K50" s="246"/>
      <c r="L50" s="246"/>
      <c r="M50" s="246"/>
      <c r="N50" s="246"/>
      <c r="O50" s="246"/>
      <c r="P50" s="246"/>
      <c r="Q50" s="246"/>
      <c r="R50" s="246"/>
      <c r="S50" s="246"/>
      <c r="T50" s="246"/>
      <c r="U50" s="246"/>
      <c r="V50" s="246"/>
      <c r="W50" s="246"/>
      <c r="X50" s="247"/>
    </row>
    <row r="51" spans="2:24" ht="14.15" customHeight="1">
      <c r="B51" s="17" t="s">
        <v>64</v>
      </c>
      <c r="C51" s="16" t="s">
        <v>29</v>
      </c>
      <c r="D51" s="5">
        <v>15</v>
      </c>
      <c r="E51" s="5">
        <v>18</v>
      </c>
      <c r="F51" s="5">
        <v>21</v>
      </c>
      <c r="G51" s="5">
        <v>24</v>
      </c>
      <c r="H51" s="5">
        <v>21</v>
      </c>
      <c r="I51" s="5">
        <v>21</v>
      </c>
      <c r="J51" s="5">
        <v>18</v>
      </c>
      <c r="K51" s="5">
        <v>15</v>
      </c>
      <c r="L51" s="5">
        <v>18</v>
      </c>
      <c r="M51" s="5">
        <v>24</v>
      </c>
      <c r="N51" s="5">
        <v>21</v>
      </c>
      <c r="O51" s="5">
        <v>18</v>
      </c>
      <c r="P51" s="5">
        <v>15</v>
      </c>
      <c r="Q51" s="5">
        <v>18</v>
      </c>
      <c r="R51" s="5">
        <v>21</v>
      </c>
      <c r="S51" s="5">
        <v>21</v>
      </c>
      <c r="T51" s="5">
        <v>18</v>
      </c>
      <c r="U51" s="5">
        <v>21</v>
      </c>
      <c r="V51" s="5">
        <v>21</v>
      </c>
      <c r="W51" s="5">
        <v>21</v>
      </c>
      <c r="X51" s="5">
        <v>21</v>
      </c>
    </row>
    <row r="52" spans="2:24" ht="14.15" customHeight="1">
      <c r="B52" s="17" t="s">
        <v>65</v>
      </c>
      <c r="C52" s="16" t="s">
        <v>29</v>
      </c>
      <c r="D52" s="5">
        <v>24</v>
      </c>
      <c r="E52" s="5">
        <v>27</v>
      </c>
      <c r="F52" s="5">
        <v>30</v>
      </c>
      <c r="G52" s="5">
        <v>30</v>
      </c>
      <c r="H52" s="5">
        <v>30</v>
      </c>
      <c r="I52" s="5">
        <v>30</v>
      </c>
      <c r="J52" s="5">
        <v>39</v>
      </c>
      <c r="K52" s="5">
        <v>45</v>
      </c>
      <c r="L52" s="5">
        <v>45</v>
      </c>
      <c r="M52" s="5">
        <v>48</v>
      </c>
      <c r="N52" s="5">
        <v>57</v>
      </c>
      <c r="O52" s="5">
        <v>51</v>
      </c>
      <c r="P52" s="5">
        <v>51</v>
      </c>
      <c r="Q52" s="5">
        <v>57</v>
      </c>
      <c r="R52" s="5">
        <v>45</v>
      </c>
      <c r="S52" s="5">
        <v>45</v>
      </c>
      <c r="T52" s="5">
        <v>54</v>
      </c>
      <c r="U52" s="5">
        <v>66</v>
      </c>
      <c r="V52" s="5">
        <v>69</v>
      </c>
      <c r="W52" s="5">
        <v>78</v>
      </c>
      <c r="X52" s="5">
        <v>84</v>
      </c>
    </row>
    <row r="53" spans="2:24" ht="14.15" customHeight="1">
      <c r="B53" s="17" t="s">
        <v>66</v>
      </c>
      <c r="C53" s="16" t="s">
        <v>29</v>
      </c>
      <c r="D53" s="5">
        <v>63</v>
      </c>
      <c r="E53" s="5">
        <v>78</v>
      </c>
      <c r="F53" s="5">
        <v>84</v>
      </c>
      <c r="G53" s="5">
        <v>96</v>
      </c>
      <c r="H53" s="5">
        <v>102</v>
      </c>
      <c r="I53" s="5">
        <v>114</v>
      </c>
      <c r="J53" s="5">
        <v>102</v>
      </c>
      <c r="K53" s="5">
        <v>120</v>
      </c>
      <c r="L53" s="5">
        <v>138</v>
      </c>
      <c r="M53" s="5">
        <v>159</v>
      </c>
      <c r="N53" s="5">
        <v>177</v>
      </c>
      <c r="O53" s="5">
        <v>183</v>
      </c>
      <c r="P53" s="5">
        <v>186</v>
      </c>
      <c r="Q53" s="5">
        <v>198</v>
      </c>
      <c r="R53" s="5">
        <v>198</v>
      </c>
      <c r="S53" s="5">
        <v>216</v>
      </c>
      <c r="T53" s="5">
        <v>222</v>
      </c>
      <c r="U53" s="5">
        <v>240</v>
      </c>
      <c r="V53" s="5">
        <v>258</v>
      </c>
      <c r="W53" s="5">
        <v>261</v>
      </c>
      <c r="X53" s="5">
        <v>261</v>
      </c>
    </row>
    <row r="54" spans="2:24" ht="14.15" customHeight="1">
      <c r="B54" s="17" t="s">
        <v>68</v>
      </c>
      <c r="C54" s="16" t="s">
        <v>29</v>
      </c>
      <c r="D54" s="5">
        <v>57</v>
      </c>
      <c r="E54" s="5">
        <v>51</v>
      </c>
      <c r="F54" s="5">
        <v>39</v>
      </c>
      <c r="G54" s="5">
        <v>36</v>
      </c>
      <c r="H54" s="5">
        <v>36</v>
      </c>
      <c r="I54" s="5">
        <v>33</v>
      </c>
      <c r="J54" s="5">
        <v>27</v>
      </c>
      <c r="K54" s="5">
        <v>27</v>
      </c>
      <c r="L54" s="5">
        <v>30</v>
      </c>
      <c r="M54" s="5">
        <v>33</v>
      </c>
      <c r="N54" s="5">
        <v>33</v>
      </c>
      <c r="O54" s="5">
        <v>36</v>
      </c>
      <c r="P54" s="5">
        <v>36</v>
      </c>
      <c r="Q54" s="5">
        <v>30</v>
      </c>
      <c r="R54" s="5">
        <v>21</v>
      </c>
      <c r="S54" s="5">
        <v>21</v>
      </c>
      <c r="T54" s="5">
        <v>18</v>
      </c>
      <c r="U54" s="5">
        <v>15</v>
      </c>
      <c r="V54" s="5">
        <v>18</v>
      </c>
      <c r="W54" s="5">
        <v>24</v>
      </c>
      <c r="X54" s="5">
        <v>18</v>
      </c>
    </row>
    <row r="55" spans="2:24" ht="14.15" customHeight="1">
      <c r="B55" s="17" t="s">
        <v>67</v>
      </c>
      <c r="C55" s="16" t="s">
        <v>29</v>
      </c>
      <c r="D55" s="5">
        <v>12</v>
      </c>
      <c r="E55" s="5">
        <v>15</v>
      </c>
      <c r="F55" s="5">
        <v>18</v>
      </c>
      <c r="G55" s="5">
        <v>18</v>
      </c>
      <c r="H55" s="5">
        <v>18</v>
      </c>
      <c r="I55" s="5">
        <v>18</v>
      </c>
      <c r="J55" s="5">
        <v>18</v>
      </c>
      <c r="K55" s="5">
        <v>21</v>
      </c>
      <c r="L55" s="5">
        <v>27</v>
      </c>
      <c r="M55" s="5">
        <v>30</v>
      </c>
      <c r="N55" s="5">
        <v>33</v>
      </c>
      <c r="O55" s="5">
        <v>33</v>
      </c>
      <c r="P55" s="5">
        <v>33</v>
      </c>
      <c r="Q55" s="5">
        <v>36</v>
      </c>
      <c r="R55" s="5">
        <v>39</v>
      </c>
      <c r="S55" s="5">
        <v>39</v>
      </c>
      <c r="T55" s="5">
        <v>39</v>
      </c>
      <c r="U55" s="5">
        <v>36</v>
      </c>
      <c r="V55" s="5">
        <v>33</v>
      </c>
      <c r="W55" s="5">
        <v>33</v>
      </c>
      <c r="X55" s="5">
        <v>33</v>
      </c>
    </row>
    <row r="56" spans="2:24" ht="14.15" customHeight="1">
      <c r="B56" s="17" t="s">
        <v>43</v>
      </c>
      <c r="C56" s="16" t="s">
        <v>29</v>
      </c>
      <c r="D56" s="5">
        <v>42</v>
      </c>
      <c r="E56" s="5">
        <v>42</v>
      </c>
      <c r="F56" s="5">
        <v>42</v>
      </c>
      <c r="G56" s="5">
        <v>51</v>
      </c>
      <c r="H56" s="5">
        <v>60</v>
      </c>
      <c r="I56" s="5">
        <v>63</v>
      </c>
      <c r="J56" s="5">
        <v>69</v>
      </c>
      <c r="K56" s="5">
        <v>81</v>
      </c>
      <c r="L56" s="5">
        <v>93</v>
      </c>
      <c r="M56" s="5">
        <v>102</v>
      </c>
      <c r="N56" s="5">
        <v>126</v>
      </c>
      <c r="O56" s="5">
        <v>135</v>
      </c>
      <c r="P56" s="5">
        <v>126</v>
      </c>
      <c r="Q56" s="5">
        <v>141</v>
      </c>
      <c r="R56" s="5">
        <v>159</v>
      </c>
      <c r="S56" s="5">
        <v>177</v>
      </c>
      <c r="T56" s="5">
        <v>180</v>
      </c>
      <c r="U56" s="5">
        <v>210</v>
      </c>
      <c r="V56" s="5">
        <v>234</v>
      </c>
      <c r="W56" s="5">
        <v>246</v>
      </c>
      <c r="X56" s="5">
        <v>240</v>
      </c>
    </row>
    <row r="57" spans="2:24" ht="14.15" customHeight="1">
      <c r="B57" s="17"/>
      <c r="C57" s="16"/>
      <c r="D57" s="5"/>
      <c r="E57" s="5"/>
      <c r="F57" s="5"/>
      <c r="G57" s="5"/>
      <c r="H57" s="5"/>
      <c r="I57" s="5"/>
      <c r="J57" s="5"/>
      <c r="K57" s="5"/>
      <c r="L57" s="5"/>
      <c r="M57" s="5"/>
      <c r="N57" s="5"/>
      <c r="O57" s="5"/>
      <c r="P57" s="5"/>
      <c r="Q57" s="5"/>
      <c r="R57" s="5"/>
      <c r="S57" s="5"/>
      <c r="T57" s="5"/>
      <c r="U57" s="5"/>
      <c r="V57" s="5"/>
      <c r="W57" s="5"/>
      <c r="X57" s="5"/>
    </row>
    <row r="58" spans="2:24" ht="14.15" customHeight="1">
      <c r="B58" s="15" t="s">
        <v>69</v>
      </c>
      <c r="C58" s="16" t="s">
        <v>35</v>
      </c>
      <c r="D58" s="245" t="str">
        <f>DOM.ENR!D62</f>
        <v>This is based on previous activity reported when enrolled into doctorate programme.</v>
      </c>
      <c r="E58" s="246"/>
      <c r="F58" s="246"/>
      <c r="G58" s="246"/>
      <c r="H58" s="246"/>
      <c r="I58" s="246"/>
      <c r="J58" s="246"/>
      <c r="K58" s="246"/>
      <c r="L58" s="246"/>
      <c r="M58" s="246"/>
      <c r="N58" s="246"/>
      <c r="O58" s="246"/>
      <c r="P58" s="246"/>
      <c r="Q58" s="246"/>
      <c r="R58" s="246"/>
      <c r="S58" s="246"/>
      <c r="T58" s="246"/>
      <c r="U58" s="246"/>
      <c r="V58" s="246"/>
      <c r="W58" s="246"/>
      <c r="X58" s="247"/>
    </row>
    <row r="59" spans="2:24" ht="14.15" customHeight="1">
      <c r="B59" s="17" t="s">
        <v>70</v>
      </c>
      <c r="C59" s="16" t="s">
        <v>29</v>
      </c>
      <c r="D59" s="5">
        <v>69</v>
      </c>
      <c r="E59" s="5">
        <v>90</v>
      </c>
      <c r="F59" s="5">
        <v>90</v>
      </c>
      <c r="G59" s="5">
        <v>108</v>
      </c>
      <c r="H59" s="5">
        <v>126</v>
      </c>
      <c r="I59" s="5">
        <v>147</v>
      </c>
      <c r="J59" s="5">
        <v>147</v>
      </c>
      <c r="K59" s="5">
        <v>165</v>
      </c>
      <c r="L59" s="5">
        <v>192</v>
      </c>
      <c r="M59" s="5">
        <v>225</v>
      </c>
      <c r="N59" s="5">
        <v>258</v>
      </c>
      <c r="O59" s="5">
        <v>255</v>
      </c>
      <c r="P59" s="5">
        <v>258</v>
      </c>
      <c r="Q59" s="5">
        <v>285</v>
      </c>
      <c r="R59" s="5">
        <v>294</v>
      </c>
      <c r="S59" s="5">
        <v>327</v>
      </c>
      <c r="T59" s="5">
        <v>339</v>
      </c>
      <c r="U59" s="5">
        <v>357</v>
      </c>
      <c r="V59" s="5">
        <v>417</v>
      </c>
      <c r="W59" s="5">
        <v>456</v>
      </c>
      <c r="X59" s="5">
        <v>438</v>
      </c>
    </row>
    <row r="60" spans="2:24" ht="14.15" customHeight="1">
      <c r="B60" s="17" t="s">
        <v>71</v>
      </c>
      <c r="C60" s="16" t="s">
        <v>29</v>
      </c>
      <c r="D60" s="5">
        <v>3</v>
      </c>
      <c r="E60" s="5">
        <v>3</v>
      </c>
      <c r="F60" s="5">
        <v>3</v>
      </c>
      <c r="G60" s="5">
        <v>6</v>
      </c>
      <c r="H60" s="5">
        <v>6</v>
      </c>
      <c r="I60" s="5">
        <v>3</v>
      </c>
      <c r="J60" s="5">
        <v>3</v>
      </c>
      <c r="K60" s="5">
        <v>3</v>
      </c>
      <c r="L60" s="5">
        <v>3</v>
      </c>
      <c r="M60" s="5">
        <v>9</v>
      </c>
      <c r="N60" s="5">
        <v>9</v>
      </c>
      <c r="O60" s="5">
        <v>9</v>
      </c>
      <c r="P60" s="5">
        <v>9</v>
      </c>
      <c r="Q60" s="5">
        <v>9</v>
      </c>
      <c r="R60" s="5">
        <v>6</v>
      </c>
      <c r="S60" s="5">
        <v>9</v>
      </c>
      <c r="T60" s="5">
        <v>9</v>
      </c>
      <c r="U60" s="5">
        <v>12</v>
      </c>
      <c r="V60" s="5">
        <v>9</v>
      </c>
      <c r="W60" s="5">
        <v>9</v>
      </c>
      <c r="X60" s="5">
        <v>9</v>
      </c>
    </row>
    <row r="61" spans="2:24" ht="14.15" customHeight="1">
      <c r="B61" s="17" t="s">
        <v>72</v>
      </c>
      <c r="C61" s="16" t="s">
        <v>29</v>
      </c>
      <c r="D61" s="5">
        <v>18</v>
      </c>
      <c r="E61" s="5">
        <v>21</v>
      </c>
      <c r="F61" s="5">
        <v>24</v>
      </c>
      <c r="G61" s="5">
        <v>21</v>
      </c>
      <c r="H61" s="5">
        <v>12</v>
      </c>
      <c r="I61" s="5">
        <v>12</v>
      </c>
      <c r="J61" s="5">
        <v>12</v>
      </c>
      <c r="K61" s="5">
        <v>12</v>
      </c>
      <c r="L61" s="5">
        <v>9</v>
      </c>
      <c r="M61" s="5">
        <v>12</v>
      </c>
      <c r="N61" s="5">
        <v>12</v>
      </c>
      <c r="O61" s="5">
        <v>15</v>
      </c>
      <c r="P61" s="5">
        <v>12</v>
      </c>
      <c r="Q61" s="5">
        <v>15</v>
      </c>
      <c r="R61" s="5">
        <v>12</v>
      </c>
      <c r="S61" s="5">
        <v>12</v>
      </c>
      <c r="T61" s="5">
        <v>9</v>
      </c>
      <c r="U61" s="5">
        <v>9</v>
      </c>
      <c r="V61" s="5">
        <v>12</v>
      </c>
      <c r="W61" s="5">
        <v>12</v>
      </c>
      <c r="X61" s="5">
        <v>12</v>
      </c>
    </row>
    <row r="62" spans="2:24" ht="14.15" customHeight="1">
      <c r="B62" s="17" t="s">
        <v>73</v>
      </c>
      <c r="C62" s="16" t="s">
        <v>29</v>
      </c>
      <c r="D62" s="5">
        <v>3</v>
      </c>
      <c r="E62" s="5">
        <v>3</v>
      </c>
      <c r="F62" s="5">
        <v>0</v>
      </c>
      <c r="G62" s="5">
        <v>3</v>
      </c>
      <c r="H62" s="5">
        <v>6</v>
      </c>
      <c r="I62" s="5">
        <v>6</v>
      </c>
      <c r="J62" s="5">
        <v>6</v>
      </c>
      <c r="K62" s="5">
        <v>6</v>
      </c>
      <c r="L62" s="5">
        <v>9</v>
      </c>
      <c r="M62" s="5">
        <v>9</v>
      </c>
      <c r="N62" s="5">
        <v>9</v>
      </c>
      <c r="O62" s="5">
        <v>15</v>
      </c>
      <c r="P62" s="5">
        <v>15</v>
      </c>
      <c r="Q62" s="5">
        <v>18</v>
      </c>
      <c r="R62" s="5">
        <v>18</v>
      </c>
      <c r="S62" s="5">
        <v>15</v>
      </c>
      <c r="T62" s="5">
        <v>18</v>
      </c>
      <c r="U62" s="5">
        <v>18</v>
      </c>
      <c r="V62" s="5">
        <v>18</v>
      </c>
      <c r="W62" s="5">
        <v>15</v>
      </c>
      <c r="X62" s="5">
        <v>18</v>
      </c>
    </row>
    <row r="63" spans="2:24" ht="14.15" customHeight="1">
      <c r="B63" s="17" t="s">
        <v>74</v>
      </c>
      <c r="C63" s="16" t="s">
        <v>29</v>
      </c>
      <c r="D63" s="5">
        <v>66</v>
      </c>
      <c r="E63" s="5">
        <v>60</v>
      </c>
      <c r="F63" s="5">
        <v>66</v>
      </c>
      <c r="G63" s="5">
        <v>75</v>
      </c>
      <c r="H63" s="5">
        <v>75</v>
      </c>
      <c r="I63" s="5">
        <v>69</v>
      </c>
      <c r="J63" s="5">
        <v>90</v>
      </c>
      <c r="K63" s="5">
        <v>108</v>
      </c>
      <c r="L63" s="5">
        <v>120</v>
      </c>
      <c r="M63" s="5">
        <v>126</v>
      </c>
      <c r="N63" s="5">
        <v>144</v>
      </c>
      <c r="O63" s="5">
        <v>156</v>
      </c>
      <c r="P63" s="5">
        <v>153</v>
      </c>
      <c r="Q63" s="5">
        <v>150</v>
      </c>
      <c r="R63" s="5">
        <v>144</v>
      </c>
      <c r="S63" s="5">
        <v>147</v>
      </c>
      <c r="T63" s="5">
        <v>150</v>
      </c>
      <c r="U63" s="5">
        <v>183</v>
      </c>
      <c r="V63" s="5">
        <v>171</v>
      </c>
      <c r="W63" s="5">
        <v>174</v>
      </c>
      <c r="X63" s="5">
        <v>189</v>
      </c>
    </row>
    <row r="64" spans="2:24" ht="14.15" customHeight="1">
      <c r="B64" s="17" t="s">
        <v>75</v>
      </c>
      <c r="C64" s="16" t="s">
        <v>29</v>
      </c>
      <c r="D64" s="5">
        <v>48</v>
      </c>
      <c r="E64" s="5">
        <v>51</v>
      </c>
      <c r="F64" s="5">
        <v>48</v>
      </c>
      <c r="G64" s="5">
        <v>39</v>
      </c>
      <c r="H64" s="5">
        <v>42</v>
      </c>
      <c r="I64" s="5">
        <v>42</v>
      </c>
      <c r="J64" s="5">
        <v>15</v>
      </c>
      <c r="K64" s="5">
        <v>18</v>
      </c>
      <c r="L64" s="5">
        <v>18</v>
      </c>
      <c r="M64" s="5">
        <v>12</v>
      </c>
      <c r="N64" s="5">
        <v>15</v>
      </c>
      <c r="O64" s="5">
        <v>9</v>
      </c>
      <c r="P64" s="5">
        <v>9</v>
      </c>
      <c r="Q64" s="5">
        <v>6</v>
      </c>
      <c r="R64" s="5">
        <v>3</v>
      </c>
      <c r="S64" s="5">
        <v>6</v>
      </c>
      <c r="T64" s="5">
        <v>3</v>
      </c>
      <c r="U64" s="5">
        <v>6</v>
      </c>
      <c r="V64" s="5">
        <v>6</v>
      </c>
      <c r="W64" s="5">
        <v>3</v>
      </c>
      <c r="X64" s="5">
        <v>3</v>
      </c>
    </row>
    <row r="66" spans="2:2">
      <c r="B66" s="4" t="s">
        <v>76</v>
      </c>
    </row>
    <row r="67" spans="2:2">
      <c r="B67" s="13" t="s">
        <v>1024</v>
      </c>
    </row>
    <row r="68" spans="2:2">
      <c r="B68" s="4" t="s">
        <v>77</v>
      </c>
    </row>
    <row r="69" spans="2:2">
      <c r="B69" s="207" t="s">
        <v>78</v>
      </c>
    </row>
    <row r="70" spans="2:2">
      <c r="B70" s="207" t="s">
        <v>999</v>
      </c>
    </row>
    <row r="71" spans="2:2">
      <c r="B71" s="20" t="s">
        <v>80</v>
      </c>
    </row>
    <row r="72" spans="2:2">
      <c r="B72" s="20" t="s">
        <v>81</v>
      </c>
    </row>
  </sheetData>
  <mergeCells count="6">
    <mergeCell ref="B8:C9"/>
    <mergeCell ref="D8:X8"/>
    <mergeCell ref="B31:B35"/>
    <mergeCell ref="D50:X50"/>
    <mergeCell ref="D58:X58"/>
    <mergeCell ref="D36:X36"/>
  </mergeCells>
  <hyperlinks>
    <hyperlink ref="B1" location="INDEX!A1" display="Back to index" xr:uid="{7901AE43-BAC3-4793-96F9-998B14264415}"/>
    <hyperlink ref="B71" location="'IDI disclaimer'!A1" display="See IDI disclaimer" xr:uid="{DBEEB4F2-8447-4E1F-BD90-5DE448086AE1}"/>
    <hyperlink ref="B72" location="'Appendix1'!A1" display="See Appendix for Faculty groupings" xr:uid="{7BE761E8-6437-440B-B2EF-B65F731795E7}"/>
  </hyperlink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5850EB-54CA-432D-9EBB-E85B27C41AA5}">
  <sheetPr>
    <tabColor theme="8" tint="0.59999389629810485"/>
  </sheetPr>
  <dimension ref="B1:Y72"/>
  <sheetViews>
    <sheetView zoomScale="85" zoomScaleNormal="85" workbookViewId="0">
      <selection activeCell="Y3" sqref="Y3"/>
    </sheetView>
  </sheetViews>
  <sheetFormatPr defaultColWidth="10.6328125" defaultRowHeight="14.5"/>
  <cols>
    <col min="1" max="1" width="6.36328125" style="13" customWidth="1"/>
    <col min="2" max="2" width="34.36328125" style="13" customWidth="1"/>
    <col min="3" max="3" width="8.08984375" style="13" bestFit="1" customWidth="1"/>
    <col min="4" max="9" width="6.36328125" style="13" bestFit="1" customWidth="1"/>
    <col min="10" max="24" width="7.36328125" style="13" bestFit="1" customWidth="1"/>
    <col min="25" max="16384" width="10.6328125" style="13"/>
  </cols>
  <sheetData>
    <row r="1" spans="2:25">
      <c r="B1" s="12" t="s">
        <v>26</v>
      </c>
    </row>
    <row r="3" spans="2:25" ht="23.5">
      <c r="B3" s="6" t="s">
        <v>1025</v>
      </c>
    </row>
    <row r="4" spans="2:25">
      <c r="B4" s="7" t="s">
        <v>1247</v>
      </c>
    </row>
    <row r="5" spans="2:25">
      <c r="B5" s="13" t="s">
        <v>1010</v>
      </c>
    </row>
    <row r="6" spans="2:25">
      <c r="B6" s="13" t="s">
        <v>1021</v>
      </c>
    </row>
    <row r="8" spans="2:25">
      <c r="B8" s="248" t="s">
        <v>27</v>
      </c>
      <c r="C8" s="248"/>
      <c r="D8" s="259" t="s">
        <v>28</v>
      </c>
      <c r="E8" s="259"/>
      <c r="F8" s="259"/>
      <c r="G8" s="259"/>
      <c r="H8" s="259"/>
      <c r="I8" s="259"/>
      <c r="J8" s="259"/>
      <c r="K8" s="259"/>
      <c r="L8" s="259"/>
      <c r="M8" s="259"/>
      <c r="N8" s="259"/>
      <c r="O8" s="259"/>
      <c r="P8" s="259"/>
      <c r="Q8" s="259"/>
      <c r="R8" s="259"/>
      <c r="S8" s="259"/>
      <c r="T8" s="259"/>
      <c r="U8" s="259"/>
      <c r="V8" s="259"/>
      <c r="W8" s="259"/>
      <c r="X8" s="259"/>
    </row>
    <row r="9" spans="2:25">
      <c r="B9" s="248"/>
      <c r="C9" s="248"/>
      <c r="D9" s="14">
        <v>2000</v>
      </c>
      <c r="E9" s="14">
        <v>2001</v>
      </c>
      <c r="F9" s="14">
        <v>2002</v>
      </c>
      <c r="G9" s="14">
        <v>2003</v>
      </c>
      <c r="H9" s="14">
        <v>2004</v>
      </c>
      <c r="I9" s="14">
        <v>2005</v>
      </c>
      <c r="J9" s="14">
        <v>2006</v>
      </c>
      <c r="K9" s="14">
        <v>2007</v>
      </c>
      <c r="L9" s="14">
        <v>2008</v>
      </c>
      <c r="M9" s="14">
        <v>2009</v>
      </c>
      <c r="N9" s="14">
        <v>2010</v>
      </c>
      <c r="O9" s="14">
        <v>2011</v>
      </c>
      <c r="P9" s="14">
        <v>2012</v>
      </c>
      <c r="Q9" s="14">
        <v>2013</v>
      </c>
      <c r="R9" s="14">
        <v>2014</v>
      </c>
      <c r="S9" s="14">
        <v>2015</v>
      </c>
      <c r="T9" s="14">
        <v>2016</v>
      </c>
      <c r="U9" s="14">
        <v>2017</v>
      </c>
      <c r="V9" s="14">
        <v>2018</v>
      </c>
      <c r="W9" s="14">
        <v>2019</v>
      </c>
      <c r="X9" s="14">
        <v>2020</v>
      </c>
    </row>
    <row r="10" spans="2:25">
      <c r="B10" s="15" t="s">
        <v>1026</v>
      </c>
      <c r="C10" s="16" t="s">
        <v>29</v>
      </c>
      <c r="D10" s="5">
        <v>51</v>
      </c>
      <c r="E10" s="5">
        <v>60</v>
      </c>
      <c r="F10" s="5">
        <v>63</v>
      </c>
      <c r="G10" s="5">
        <v>81</v>
      </c>
      <c r="H10" s="5">
        <v>90</v>
      </c>
      <c r="I10" s="5">
        <v>93</v>
      </c>
      <c r="J10" s="5">
        <v>105</v>
      </c>
      <c r="K10" s="5">
        <v>120</v>
      </c>
      <c r="L10" s="5">
        <v>123</v>
      </c>
      <c r="M10" s="5">
        <v>141</v>
      </c>
      <c r="N10" s="5">
        <v>150</v>
      </c>
      <c r="O10" s="5">
        <v>165</v>
      </c>
      <c r="P10" s="5">
        <v>174</v>
      </c>
      <c r="Q10" s="5">
        <v>171</v>
      </c>
      <c r="R10" s="5">
        <v>177</v>
      </c>
      <c r="S10" s="5">
        <v>177</v>
      </c>
      <c r="T10" s="5">
        <v>192</v>
      </c>
      <c r="U10" s="5">
        <v>204</v>
      </c>
      <c r="V10" s="5">
        <v>222</v>
      </c>
      <c r="W10" s="5">
        <v>243</v>
      </c>
      <c r="X10" s="5">
        <v>261</v>
      </c>
    </row>
    <row r="11" spans="2:25">
      <c r="B11" s="15"/>
      <c r="C11" s="16"/>
      <c r="D11" s="5"/>
      <c r="E11" s="5"/>
      <c r="F11" s="5"/>
      <c r="G11" s="5"/>
      <c r="H11" s="5"/>
      <c r="I11" s="5"/>
      <c r="J11" s="5"/>
      <c r="K11" s="5"/>
      <c r="L11" s="5"/>
      <c r="M11" s="5"/>
      <c r="N11" s="5"/>
      <c r="O11" s="5"/>
      <c r="P11" s="5"/>
      <c r="Q11" s="5"/>
      <c r="R11" s="5"/>
      <c r="S11" s="5"/>
      <c r="T11" s="5"/>
      <c r="U11" s="5"/>
      <c r="V11" s="5"/>
      <c r="W11" s="5"/>
      <c r="X11" s="5"/>
    </row>
    <row r="12" spans="2:25">
      <c r="B12" s="15" t="s">
        <v>30</v>
      </c>
      <c r="C12" s="16" t="s">
        <v>29</v>
      </c>
      <c r="D12" s="118">
        <v>51</v>
      </c>
      <c r="E12" s="118">
        <v>60</v>
      </c>
      <c r="F12" s="118">
        <v>63</v>
      </c>
      <c r="G12" s="118">
        <v>81</v>
      </c>
      <c r="H12" s="118">
        <v>87</v>
      </c>
      <c r="I12" s="118">
        <v>93</v>
      </c>
      <c r="J12" s="118">
        <v>105</v>
      </c>
      <c r="K12" s="118">
        <v>117</v>
      </c>
      <c r="L12" s="118">
        <v>120</v>
      </c>
      <c r="M12" s="118">
        <v>138</v>
      </c>
      <c r="N12" s="118">
        <v>147</v>
      </c>
      <c r="O12" s="118">
        <v>162</v>
      </c>
      <c r="P12" s="118">
        <v>171</v>
      </c>
      <c r="Q12" s="118">
        <v>168</v>
      </c>
      <c r="R12" s="118">
        <v>168</v>
      </c>
      <c r="S12" s="118">
        <v>168</v>
      </c>
      <c r="T12" s="118">
        <v>189</v>
      </c>
      <c r="U12" s="118">
        <v>201</v>
      </c>
      <c r="V12" s="118">
        <v>213</v>
      </c>
      <c r="W12" s="118">
        <v>234</v>
      </c>
      <c r="X12" s="118">
        <v>252</v>
      </c>
      <c r="Y12" s="44"/>
    </row>
    <row r="13" spans="2:25">
      <c r="B13" s="15" t="s">
        <v>31</v>
      </c>
      <c r="C13" s="16" t="s">
        <v>29</v>
      </c>
      <c r="D13" s="118" t="s">
        <v>32</v>
      </c>
      <c r="E13" s="118" t="s">
        <v>32</v>
      </c>
      <c r="F13" s="118" t="s">
        <v>32</v>
      </c>
      <c r="G13" s="118" t="s">
        <v>32</v>
      </c>
      <c r="H13" s="118" t="s">
        <v>32</v>
      </c>
      <c r="I13" s="118" t="s">
        <v>32</v>
      </c>
      <c r="J13" s="118" t="s">
        <v>32</v>
      </c>
      <c r="K13" s="118" t="s">
        <v>32</v>
      </c>
      <c r="L13" s="118" t="s">
        <v>32</v>
      </c>
      <c r="M13" s="118" t="s">
        <v>32</v>
      </c>
      <c r="N13" s="118" t="s">
        <v>32</v>
      </c>
      <c r="O13" s="118">
        <v>6</v>
      </c>
      <c r="P13" s="118" t="s">
        <v>32</v>
      </c>
      <c r="Q13" s="118" t="s">
        <v>32</v>
      </c>
      <c r="R13" s="118">
        <v>9</v>
      </c>
      <c r="S13" s="118">
        <v>9</v>
      </c>
      <c r="T13" s="118" t="s">
        <v>32</v>
      </c>
      <c r="U13" s="118" t="s">
        <v>32</v>
      </c>
      <c r="V13" s="118" t="s">
        <v>32</v>
      </c>
      <c r="W13" s="118" t="s">
        <v>32</v>
      </c>
      <c r="X13" s="118" t="s">
        <v>32</v>
      </c>
    </row>
    <row r="14" spans="2:25">
      <c r="B14" s="15"/>
      <c r="C14" s="16"/>
      <c r="D14" s="5"/>
      <c r="E14" s="5"/>
      <c r="F14" s="5"/>
      <c r="G14" s="5"/>
      <c r="H14" s="5"/>
      <c r="I14" s="5"/>
      <c r="J14" s="5"/>
      <c r="K14" s="5"/>
      <c r="L14" s="5"/>
      <c r="M14" s="5"/>
      <c r="N14" s="5"/>
      <c r="O14" s="5"/>
      <c r="P14" s="5"/>
      <c r="Q14" s="5"/>
      <c r="R14" s="5"/>
      <c r="S14" s="5"/>
      <c r="T14" s="5"/>
      <c r="U14" s="5"/>
      <c r="V14" s="5"/>
      <c r="W14" s="5"/>
      <c r="X14" s="5"/>
    </row>
    <row r="15" spans="2:25">
      <c r="B15" s="15" t="s">
        <v>1012</v>
      </c>
      <c r="C15" s="16" t="s">
        <v>29</v>
      </c>
      <c r="D15" s="5">
        <f>PACIFIC.COM!D10</f>
        <v>15</v>
      </c>
      <c r="E15" s="5">
        <f>PACIFIC.COM!E10</f>
        <v>12</v>
      </c>
      <c r="F15" s="5">
        <f>PACIFIC.COM!F10</f>
        <v>15</v>
      </c>
      <c r="G15" s="5">
        <f>PACIFIC.COM!G10</f>
        <v>24</v>
      </c>
      <c r="H15" s="5">
        <f>PACIFIC.COM!H10</f>
        <v>24</v>
      </c>
      <c r="I15" s="5">
        <f>PACIFIC.COM!I10</f>
        <v>18</v>
      </c>
      <c r="J15" s="5">
        <f>PACIFIC.COM!J10</f>
        <v>18</v>
      </c>
      <c r="K15" s="5">
        <f>PACIFIC.COM!K10</f>
        <v>27</v>
      </c>
      <c r="L15" s="5">
        <f>PACIFIC.COM!L10</f>
        <v>21</v>
      </c>
      <c r="M15" s="5">
        <f>PACIFIC.COM!M10</f>
        <v>30</v>
      </c>
      <c r="N15" s="5">
        <f>PACIFIC.COM!N10</f>
        <v>27</v>
      </c>
      <c r="O15" s="5">
        <f>PACIFIC.COM!O10</f>
        <v>42</v>
      </c>
      <c r="P15" s="5">
        <f>PACIFIC.COM!P10</f>
        <v>30</v>
      </c>
      <c r="Q15" s="5">
        <f>PACIFIC.COM!Q10</f>
        <v>33</v>
      </c>
      <c r="R15" s="5">
        <f>PACIFIC.COM!R10</f>
        <v>27</v>
      </c>
      <c r="S15" s="5">
        <f>PACIFIC.COM!S10</f>
        <v>30</v>
      </c>
      <c r="T15" s="5">
        <f>PACIFIC.COM!T10</f>
        <v>45</v>
      </c>
      <c r="U15" s="5">
        <f>PACIFIC.COM!U10</f>
        <v>48</v>
      </c>
      <c r="V15" s="5">
        <f>PACIFIC.COM!V10</f>
        <v>51</v>
      </c>
      <c r="W15" s="5">
        <f>PACIFIC.COM!W10</f>
        <v>57</v>
      </c>
      <c r="X15" s="5">
        <f>PACIFIC.COM!X10</f>
        <v>51</v>
      </c>
    </row>
    <row r="16" spans="2:25">
      <c r="B16" s="15" t="s">
        <v>33</v>
      </c>
      <c r="C16" s="16" t="s">
        <v>29</v>
      </c>
      <c r="D16" s="5">
        <f>D10-D15</f>
        <v>36</v>
      </c>
      <c r="E16" s="5">
        <f t="shared" ref="E16:X16" si="0">E10-E15</f>
        <v>48</v>
      </c>
      <c r="F16" s="5">
        <f t="shared" si="0"/>
        <v>48</v>
      </c>
      <c r="G16" s="5">
        <f t="shared" si="0"/>
        <v>57</v>
      </c>
      <c r="H16" s="5">
        <f t="shared" si="0"/>
        <v>66</v>
      </c>
      <c r="I16" s="5">
        <f t="shared" si="0"/>
        <v>75</v>
      </c>
      <c r="J16" s="5">
        <f t="shared" si="0"/>
        <v>87</v>
      </c>
      <c r="K16" s="5">
        <f t="shared" si="0"/>
        <v>93</v>
      </c>
      <c r="L16" s="5">
        <f t="shared" si="0"/>
        <v>102</v>
      </c>
      <c r="M16" s="5">
        <f t="shared" si="0"/>
        <v>111</v>
      </c>
      <c r="N16" s="5">
        <f t="shared" si="0"/>
        <v>123</v>
      </c>
      <c r="O16" s="5">
        <f t="shared" si="0"/>
        <v>123</v>
      </c>
      <c r="P16" s="5">
        <f t="shared" si="0"/>
        <v>144</v>
      </c>
      <c r="Q16" s="5">
        <f t="shared" si="0"/>
        <v>138</v>
      </c>
      <c r="R16" s="5">
        <f t="shared" si="0"/>
        <v>150</v>
      </c>
      <c r="S16" s="5">
        <f t="shared" si="0"/>
        <v>147</v>
      </c>
      <c r="T16" s="5">
        <f t="shared" si="0"/>
        <v>147</v>
      </c>
      <c r="U16" s="5">
        <f t="shared" si="0"/>
        <v>156</v>
      </c>
      <c r="V16" s="5">
        <f t="shared" si="0"/>
        <v>171</v>
      </c>
      <c r="W16" s="5">
        <f t="shared" si="0"/>
        <v>186</v>
      </c>
      <c r="X16" s="5">
        <f t="shared" si="0"/>
        <v>210</v>
      </c>
    </row>
    <row r="17" spans="2:24">
      <c r="B17" s="15"/>
      <c r="C17" s="16"/>
      <c r="D17" s="5"/>
      <c r="E17" s="5"/>
      <c r="F17" s="5"/>
      <c r="G17" s="5"/>
      <c r="H17" s="5"/>
      <c r="I17" s="5"/>
      <c r="J17" s="5"/>
      <c r="K17" s="5"/>
      <c r="L17" s="5"/>
      <c r="M17" s="5"/>
      <c r="N17" s="5"/>
      <c r="O17" s="5"/>
      <c r="P17" s="5"/>
      <c r="Q17" s="5"/>
      <c r="R17" s="5"/>
      <c r="S17" s="5"/>
      <c r="T17" s="5"/>
      <c r="U17" s="5"/>
      <c r="V17" s="5"/>
      <c r="W17" s="5"/>
      <c r="X17" s="5"/>
    </row>
    <row r="18" spans="2:24">
      <c r="B18" s="15" t="s">
        <v>82</v>
      </c>
      <c r="C18" s="16" t="s">
        <v>35</v>
      </c>
      <c r="D18" s="5" t="s">
        <v>27</v>
      </c>
      <c r="E18" s="5" t="s">
        <v>27</v>
      </c>
      <c r="F18" s="5" t="s">
        <v>27</v>
      </c>
      <c r="G18" s="5" t="s">
        <v>27</v>
      </c>
      <c r="H18" s="5" t="s">
        <v>27</v>
      </c>
      <c r="I18" s="5" t="s">
        <v>27</v>
      </c>
      <c r="J18" s="5" t="s">
        <v>27</v>
      </c>
      <c r="K18" s="5" t="s">
        <v>27</v>
      </c>
      <c r="L18" s="5" t="s">
        <v>27</v>
      </c>
      <c r="M18" s="5" t="s">
        <v>27</v>
      </c>
      <c r="N18" s="5" t="s">
        <v>27</v>
      </c>
      <c r="O18" s="5" t="s">
        <v>27</v>
      </c>
      <c r="P18" s="5" t="s">
        <v>27</v>
      </c>
      <c r="Q18" s="5" t="s">
        <v>27</v>
      </c>
      <c r="R18" s="5" t="s">
        <v>27</v>
      </c>
      <c r="S18" s="5" t="s">
        <v>27</v>
      </c>
      <c r="T18" s="5" t="s">
        <v>27</v>
      </c>
      <c r="U18" s="5" t="s">
        <v>27</v>
      </c>
      <c r="V18" s="5" t="s">
        <v>27</v>
      </c>
      <c r="W18" s="5" t="s">
        <v>27</v>
      </c>
      <c r="X18" s="5" t="s">
        <v>27</v>
      </c>
    </row>
    <row r="19" spans="2:24">
      <c r="B19" s="17" t="s">
        <v>36</v>
      </c>
      <c r="C19" s="16" t="s">
        <v>29</v>
      </c>
      <c r="D19" s="5">
        <v>27</v>
      </c>
      <c r="E19" s="5">
        <v>30</v>
      </c>
      <c r="F19" s="5">
        <v>36</v>
      </c>
      <c r="G19" s="5">
        <v>45</v>
      </c>
      <c r="H19" s="5">
        <v>54</v>
      </c>
      <c r="I19" s="5">
        <v>60</v>
      </c>
      <c r="J19" s="5">
        <v>63</v>
      </c>
      <c r="K19" s="5">
        <v>72</v>
      </c>
      <c r="L19" s="5">
        <v>69</v>
      </c>
      <c r="M19" s="5">
        <v>81</v>
      </c>
      <c r="N19" s="5">
        <v>90</v>
      </c>
      <c r="O19" s="5">
        <v>96</v>
      </c>
      <c r="P19" s="5">
        <v>99</v>
      </c>
      <c r="Q19" s="5">
        <v>105</v>
      </c>
      <c r="R19" s="5">
        <v>111</v>
      </c>
      <c r="S19" s="5">
        <v>120</v>
      </c>
      <c r="T19" s="5">
        <v>129</v>
      </c>
      <c r="U19" s="5">
        <v>138</v>
      </c>
      <c r="V19" s="5">
        <v>150</v>
      </c>
      <c r="W19" s="5">
        <v>168</v>
      </c>
      <c r="X19" s="5">
        <v>180</v>
      </c>
    </row>
    <row r="20" spans="2:24">
      <c r="B20" s="17" t="s">
        <v>37</v>
      </c>
      <c r="C20" s="16" t="s">
        <v>29</v>
      </c>
      <c r="D20" s="5">
        <v>24</v>
      </c>
      <c r="E20" s="5">
        <v>27</v>
      </c>
      <c r="F20" s="5">
        <v>27</v>
      </c>
      <c r="G20" s="5">
        <v>36</v>
      </c>
      <c r="H20" s="5">
        <v>36</v>
      </c>
      <c r="I20" s="5">
        <v>36</v>
      </c>
      <c r="J20" s="5">
        <v>45</v>
      </c>
      <c r="K20" s="5">
        <v>48</v>
      </c>
      <c r="L20" s="5">
        <v>54</v>
      </c>
      <c r="M20" s="5">
        <v>57</v>
      </c>
      <c r="N20" s="5">
        <v>60</v>
      </c>
      <c r="O20" s="5">
        <v>72</v>
      </c>
      <c r="P20" s="5">
        <v>75</v>
      </c>
      <c r="Q20" s="5">
        <v>66</v>
      </c>
      <c r="R20" s="5">
        <v>66</v>
      </c>
      <c r="S20" s="5">
        <v>60</v>
      </c>
      <c r="T20" s="5">
        <v>63</v>
      </c>
      <c r="U20" s="5">
        <v>69</v>
      </c>
      <c r="V20" s="5">
        <v>72</v>
      </c>
      <c r="W20" s="5">
        <v>75</v>
      </c>
      <c r="X20" s="5">
        <v>78</v>
      </c>
    </row>
    <row r="21" spans="2:24">
      <c r="B21" s="16"/>
      <c r="C21" s="16"/>
      <c r="D21" s="5"/>
      <c r="E21" s="5"/>
      <c r="F21" s="5"/>
      <c r="G21" s="5"/>
      <c r="H21" s="5"/>
      <c r="I21" s="5"/>
      <c r="J21" s="5"/>
      <c r="K21" s="5"/>
      <c r="L21" s="5"/>
      <c r="M21" s="5"/>
      <c r="N21" s="5"/>
      <c r="O21" s="5"/>
      <c r="P21" s="5"/>
      <c r="Q21" s="5"/>
      <c r="R21" s="5"/>
      <c r="S21" s="5"/>
      <c r="T21" s="5"/>
      <c r="U21" s="5"/>
      <c r="V21" s="5"/>
      <c r="W21" s="5"/>
      <c r="X21" s="5"/>
    </row>
    <row r="22" spans="2:24">
      <c r="B22" s="15" t="s">
        <v>97</v>
      </c>
      <c r="C22" s="16" t="s">
        <v>29</v>
      </c>
      <c r="D22" s="5">
        <v>12</v>
      </c>
      <c r="E22" s="5">
        <v>18</v>
      </c>
      <c r="F22" s="5">
        <v>18</v>
      </c>
      <c r="G22" s="5">
        <v>27</v>
      </c>
      <c r="H22" s="5">
        <v>27</v>
      </c>
      <c r="I22" s="5">
        <v>30</v>
      </c>
      <c r="J22" s="5">
        <v>33</v>
      </c>
      <c r="K22" s="5">
        <v>36</v>
      </c>
      <c r="L22" s="5">
        <v>36</v>
      </c>
      <c r="M22" s="5">
        <v>39</v>
      </c>
      <c r="N22" s="5">
        <v>45</v>
      </c>
      <c r="O22" s="5">
        <v>48</v>
      </c>
      <c r="P22" s="5">
        <v>48</v>
      </c>
      <c r="Q22" s="5">
        <v>45</v>
      </c>
      <c r="R22" s="5">
        <v>48</v>
      </c>
      <c r="S22" s="5">
        <v>51</v>
      </c>
      <c r="T22" s="5">
        <v>51</v>
      </c>
      <c r="U22" s="5">
        <v>51</v>
      </c>
      <c r="V22" s="5">
        <v>57</v>
      </c>
      <c r="W22" s="5">
        <v>69</v>
      </c>
      <c r="X22" s="5">
        <v>72</v>
      </c>
    </row>
    <row r="23" spans="2:24">
      <c r="B23" s="16"/>
      <c r="C23" s="16"/>
      <c r="D23" s="5"/>
      <c r="E23" s="5"/>
      <c r="F23" s="5"/>
      <c r="G23" s="5"/>
      <c r="H23" s="5"/>
      <c r="I23" s="5"/>
      <c r="J23" s="5"/>
      <c r="K23" s="5"/>
      <c r="L23" s="5"/>
      <c r="M23" s="5"/>
      <c r="N23" s="5"/>
      <c r="O23" s="5"/>
      <c r="P23" s="5"/>
      <c r="Q23" s="5"/>
      <c r="R23" s="5"/>
      <c r="S23" s="5"/>
      <c r="T23" s="5"/>
      <c r="U23" s="5"/>
      <c r="V23" s="5"/>
      <c r="W23" s="5"/>
      <c r="X23" s="5"/>
    </row>
    <row r="24" spans="2:24">
      <c r="B24" s="15" t="s">
        <v>1013</v>
      </c>
      <c r="C24" s="16" t="s">
        <v>35</v>
      </c>
      <c r="D24" s="5" t="s">
        <v>27</v>
      </c>
      <c r="E24" s="5" t="s">
        <v>27</v>
      </c>
      <c r="F24" s="5" t="s">
        <v>27</v>
      </c>
      <c r="G24" s="5" t="s">
        <v>27</v>
      </c>
      <c r="H24" s="5" t="s">
        <v>27</v>
      </c>
      <c r="I24" s="5" t="s">
        <v>27</v>
      </c>
      <c r="J24" s="5" t="s">
        <v>27</v>
      </c>
      <c r="K24" s="5" t="s">
        <v>27</v>
      </c>
      <c r="L24" s="5" t="s">
        <v>27</v>
      </c>
      <c r="M24" s="5" t="s">
        <v>27</v>
      </c>
      <c r="N24" s="5" t="s">
        <v>27</v>
      </c>
      <c r="O24" s="5" t="s">
        <v>27</v>
      </c>
      <c r="P24" s="5" t="s">
        <v>27</v>
      </c>
      <c r="Q24" s="5" t="s">
        <v>27</v>
      </c>
      <c r="R24" s="5" t="s">
        <v>27</v>
      </c>
      <c r="S24" s="5" t="s">
        <v>27</v>
      </c>
      <c r="T24" s="5" t="s">
        <v>27</v>
      </c>
      <c r="U24" s="5" t="s">
        <v>27</v>
      </c>
      <c r="V24" s="5" t="s">
        <v>27</v>
      </c>
      <c r="W24" s="5" t="s">
        <v>27</v>
      </c>
      <c r="X24" s="5" t="s">
        <v>27</v>
      </c>
    </row>
    <row r="25" spans="2:24">
      <c r="B25" s="17" t="s">
        <v>1014</v>
      </c>
      <c r="C25" s="16" t="s">
        <v>29</v>
      </c>
      <c r="D25" s="5">
        <v>0</v>
      </c>
      <c r="E25" s="5">
        <v>3</v>
      </c>
      <c r="F25" s="5">
        <v>3</v>
      </c>
      <c r="G25" s="5">
        <v>6</v>
      </c>
      <c r="H25" s="5">
        <v>3</v>
      </c>
      <c r="I25" s="5">
        <v>3</v>
      </c>
      <c r="J25" s="5">
        <v>6</v>
      </c>
      <c r="K25" s="5">
        <v>6</v>
      </c>
      <c r="L25" s="5">
        <v>3</v>
      </c>
      <c r="M25" s="5">
        <v>3</v>
      </c>
      <c r="N25" s="5">
        <v>3</v>
      </c>
      <c r="O25" s="5">
        <v>3</v>
      </c>
      <c r="P25" s="5">
        <v>3</v>
      </c>
      <c r="Q25" s="5">
        <v>3</v>
      </c>
      <c r="R25" s="5">
        <v>3</v>
      </c>
      <c r="S25" s="5">
        <v>3</v>
      </c>
      <c r="T25" s="5">
        <v>3</v>
      </c>
      <c r="U25" s="5">
        <v>6</v>
      </c>
      <c r="V25" s="5">
        <v>9</v>
      </c>
      <c r="W25" s="5">
        <v>12</v>
      </c>
      <c r="X25" s="5">
        <v>6</v>
      </c>
    </row>
    <row r="26" spans="2:24">
      <c r="B26" s="17" t="s">
        <v>1015</v>
      </c>
      <c r="C26" s="16" t="s">
        <v>29</v>
      </c>
      <c r="D26" s="5">
        <v>15</v>
      </c>
      <c r="E26" s="5">
        <v>15</v>
      </c>
      <c r="F26" s="5">
        <v>12</v>
      </c>
      <c r="G26" s="5">
        <v>18</v>
      </c>
      <c r="H26" s="5">
        <v>15</v>
      </c>
      <c r="I26" s="5">
        <v>15</v>
      </c>
      <c r="J26" s="5">
        <v>15</v>
      </c>
      <c r="K26" s="5">
        <v>12</v>
      </c>
      <c r="L26" s="5">
        <v>18</v>
      </c>
      <c r="M26" s="5">
        <v>27</v>
      </c>
      <c r="N26" s="5">
        <v>21</v>
      </c>
      <c r="O26" s="5">
        <v>27</v>
      </c>
      <c r="P26" s="5">
        <v>27</v>
      </c>
      <c r="Q26" s="5">
        <v>21</v>
      </c>
      <c r="R26" s="5">
        <v>24</v>
      </c>
      <c r="S26" s="5">
        <v>27</v>
      </c>
      <c r="T26" s="5">
        <v>24</v>
      </c>
      <c r="U26" s="5">
        <v>36</v>
      </c>
      <c r="V26" s="5">
        <v>39</v>
      </c>
      <c r="W26" s="5">
        <v>42</v>
      </c>
      <c r="X26" s="5">
        <v>48</v>
      </c>
    </row>
    <row r="27" spans="2:24">
      <c r="B27" s="17" t="s">
        <v>1016</v>
      </c>
      <c r="C27" s="16" t="s">
        <v>29</v>
      </c>
      <c r="D27" s="5">
        <v>12</v>
      </c>
      <c r="E27" s="5">
        <v>15</v>
      </c>
      <c r="F27" s="5">
        <v>15</v>
      </c>
      <c r="G27" s="5">
        <v>12</v>
      </c>
      <c r="H27" s="5">
        <v>15</v>
      </c>
      <c r="I27" s="5">
        <v>21</v>
      </c>
      <c r="J27" s="5">
        <v>21</v>
      </c>
      <c r="K27" s="5">
        <v>24</v>
      </c>
      <c r="L27" s="5">
        <v>24</v>
      </c>
      <c r="M27" s="5">
        <v>24</v>
      </c>
      <c r="N27" s="5">
        <v>30</v>
      </c>
      <c r="O27" s="5">
        <v>30</v>
      </c>
      <c r="P27" s="5">
        <v>33</v>
      </c>
      <c r="Q27" s="5">
        <v>27</v>
      </c>
      <c r="R27" s="5">
        <v>27</v>
      </c>
      <c r="S27" s="5">
        <v>24</v>
      </c>
      <c r="T27" s="5">
        <v>30</v>
      </c>
      <c r="U27" s="5">
        <v>24</v>
      </c>
      <c r="V27" s="5">
        <v>33</v>
      </c>
      <c r="W27" s="5">
        <v>36</v>
      </c>
      <c r="X27" s="5">
        <v>39</v>
      </c>
    </row>
    <row r="28" spans="2:24">
      <c r="B28" s="17" t="s">
        <v>1017</v>
      </c>
      <c r="C28" s="16" t="s">
        <v>29</v>
      </c>
      <c r="D28" s="5">
        <v>21</v>
      </c>
      <c r="E28" s="5">
        <v>18</v>
      </c>
      <c r="F28" s="5">
        <v>24</v>
      </c>
      <c r="G28" s="5">
        <v>27</v>
      </c>
      <c r="H28" s="5">
        <v>36</v>
      </c>
      <c r="I28" s="5">
        <v>36</v>
      </c>
      <c r="J28" s="5">
        <v>45</v>
      </c>
      <c r="K28" s="5">
        <v>45</v>
      </c>
      <c r="L28" s="5">
        <v>39</v>
      </c>
      <c r="M28" s="5">
        <v>42</v>
      </c>
      <c r="N28" s="5">
        <v>45</v>
      </c>
      <c r="O28" s="5">
        <v>48</v>
      </c>
      <c r="P28" s="5">
        <v>54</v>
      </c>
      <c r="Q28" s="5">
        <v>57</v>
      </c>
      <c r="R28" s="5">
        <v>60</v>
      </c>
      <c r="S28" s="5">
        <v>57</v>
      </c>
      <c r="T28" s="5">
        <v>66</v>
      </c>
      <c r="U28" s="5">
        <v>69</v>
      </c>
      <c r="V28" s="5">
        <v>63</v>
      </c>
      <c r="W28" s="5">
        <v>60</v>
      </c>
      <c r="X28" s="5">
        <v>66</v>
      </c>
    </row>
    <row r="29" spans="2:24">
      <c r="B29" s="17" t="s">
        <v>44</v>
      </c>
      <c r="C29" s="16" t="s">
        <v>29</v>
      </c>
      <c r="D29" s="5">
        <v>6</v>
      </c>
      <c r="E29" s="5">
        <v>12</v>
      </c>
      <c r="F29" s="5">
        <v>12</v>
      </c>
      <c r="G29" s="5">
        <v>18</v>
      </c>
      <c r="H29" s="5">
        <v>18</v>
      </c>
      <c r="I29" s="5">
        <v>21</v>
      </c>
      <c r="J29" s="5">
        <v>21</v>
      </c>
      <c r="K29" s="5">
        <v>33</v>
      </c>
      <c r="L29" s="5">
        <v>39</v>
      </c>
      <c r="M29" s="5">
        <v>45</v>
      </c>
      <c r="N29" s="5">
        <v>54</v>
      </c>
      <c r="O29" s="5">
        <v>57</v>
      </c>
      <c r="P29" s="5">
        <v>60</v>
      </c>
      <c r="Q29" s="5">
        <v>60</v>
      </c>
      <c r="R29" s="5">
        <v>63</v>
      </c>
      <c r="S29" s="5">
        <v>72</v>
      </c>
      <c r="T29" s="5">
        <v>69</v>
      </c>
      <c r="U29" s="5">
        <v>78</v>
      </c>
      <c r="V29" s="5">
        <v>84</v>
      </c>
      <c r="W29" s="5">
        <v>90</v>
      </c>
      <c r="X29" s="5">
        <v>99</v>
      </c>
    </row>
    <row r="30" spans="2:24">
      <c r="B30" s="16"/>
      <c r="C30" s="16"/>
      <c r="D30" s="8"/>
      <c r="E30" s="8"/>
      <c r="F30" s="8"/>
      <c r="G30" s="8"/>
      <c r="H30" s="8"/>
      <c r="I30" s="8"/>
      <c r="J30" s="8"/>
      <c r="K30" s="8"/>
      <c r="L30" s="8"/>
      <c r="M30" s="8"/>
      <c r="N30" s="8"/>
      <c r="O30" s="8"/>
      <c r="P30" s="8"/>
      <c r="Q30" s="8"/>
      <c r="R30" s="8"/>
      <c r="S30" s="8"/>
      <c r="T30" s="8"/>
      <c r="U30" s="8"/>
      <c r="V30" s="8"/>
      <c r="W30" s="8"/>
      <c r="X30" s="8"/>
    </row>
    <row r="31" spans="2:24" ht="14.25" customHeight="1">
      <c r="B31" s="252" t="s">
        <v>1018</v>
      </c>
      <c r="C31" s="18" t="s">
        <v>45</v>
      </c>
      <c r="D31" s="10">
        <v>30</v>
      </c>
      <c r="E31" s="10">
        <v>27</v>
      </c>
      <c r="F31" s="10">
        <v>30</v>
      </c>
      <c r="G31" s="10">
        <v>30</v>
      </c>
      <c r="H31" s="10">
        <v>30</v>
      </c>
      <c r="I31" s="10">
        <v>30</v>
      </c>
      <c r="J31" s="10">
        <v>30</v>
      </c>
      <c r="K31" s="10">
        <v>33</v>
      </c>
      <c r="L31" s="10">
        <v>33</v>
      </c>
      <c r="M31" s="10">
        <v>30</v>
      </c>
      <c r="N31" s="10">
        <v>30</v>
      </c>
      <c r="O31" s="10">
        <v>30</v>
      </c>
      <c r="P31" s="10">
        <v>33</v>
      </c>
      <c r="Q31" s="10">
        <v>33</v>
      </c>
      <c r="R31" s="10">
        <v>33</v>
      </c>
      <c r="S31" s="10">
        <v>33</v>
      </c>
      <c r="T31" s="10">
        <v>33</v>
      </c>
      <c r="U31" s="10">
        <v>33</v>
      </c>
      <c r="V31" s="10">
        <v>30</v>
      </c>
      <c r="W31" s="10">
        <v>30</v>
      </c>
      <c r="X31" s="10">
        <v>30</v>
      </c>
    </row>
    <row r="32" spans="2:24">
      <c r="B32" s="253"/>
      <c r="C32" s="18" t="s">
        <v>46</v>
      </c>
      <c r="D32" s="10">
        <v>35.35</v>
      </c>
      <c r="E32" s="10">
        <v>36.15</v>
      </c>
      <c r="F32" s="10">
        <v>37.81</v>
      </c>
      <c r="G32" s="10">
        <v>37.07</v>
      </c>
      <c r="H32" s="10">
        <v>37.31</v>
      </c>
      <c r="I32" s="10">
        <v>38.07</v>
      </c>
      <c r="J32" s="10">
        <v>37.74</v>
      </c>
      <c r="K32" s="10">
        <v>39.43</v>
      </c>
      <c r="L32" s="10">
        <v>39.979999999999997</v>
      </c>
      <c r="M32" s="10">
        <v>40.11</v>
      </c>
      <c r="N32" s="10">
        <v>40.42</v>
      </c>
      <c r="O32" s="10">
        <v>40.5</v>
      </c>
      <c r="P32" s="10">
        <v>41.17</v>
      </c>
      <c r="Q32" s="10">
        <v>41.81</v>
      </c>
      <c r="R32" s="10">
        <v>42.07</v>
      </c>
      <c r="S32" s="10">
        <v>42.35</v>
      </c>
      <c r="T32" s="10">
        <v>41.81</v>
      </c>
      <c r="U32" s="10">
        <v>41.37</v>
      </c>
      <c r="V32" s="10">
        <v>41.3</v>
      </c>
      <c r="W32" s="10">
        <v>40.9</v>
      </c>
      <c r="X32" s="10">
        <v>40.98</v>
      </c>
    </row>
    <row r="33" spans="2:24">
      <c r="B33" s="253"/>
      <c r="C33" s="18" t="s">
        <v>47</v>
      </c>
      <c r="D33" s="10">
        <v>36</v>
      </c>
      <c r="E33" s="10">
        <v>33</v>
      </c>
      <c r="F33" s="10">
        <v>36</v>
      </c>
      <c r="G33" s="10">
        <v>36</v>
      </c>
      <c r="H33" s="10">
        <v>36</v>
      </c>
      <c r="I33" s="10">
        <v>37.5</v>
      </c>
      <c r="J33" s="10">
        <v>39</v>
      </c>
      <c r="K33" s="10">
        <v>39</v>
      </c>
      <c r="L33" s="10">
        <v>39</v>
      </c>
      <c r="M33" s="10">
        <v>39</v>
      </c>
      <c r="N33" s="10">
        <v>39</v>
      </c>
      <c r="O33" s="10">
        <v>40.5</v>
      </c>
      <c r="P33" s="10">
        <v>42</v>
      </c>
      <c r="Q33" s="10">
        <v>42</v>
      </c>
      <c r="R33" s="10">
        <v>42</v>
      </c>
      <c r="S33" s="10">
        <v>42</v>
      </c>
      <c r="T33" s="10">
        <v>42</v>
      </c>
      <c r="U33" s="10">
        <v>42</v>
      </c>
      <c r="V33" s="10">
        <v>42</v>
      </c>
      <c r="W33" s="10">
        <v>42</v>
      </c>
      <c r="X33" s="10">
        <v>42</v>
      </c>
    </row>
    <row r="34" spans="2:24">
      <c r="B34" s="253"/>
      <c r="C34" s="18" t="s">
        <v>48</v>
      </c>
      <c r="D34" s="10">
        <v>39</v>
      </c>
      <c r="E34" s="10">
        <v>42</v>
      </c>
      <c r="F34" s="10">
        <v>45</v>
      </c>
      <c r="G34" s="10">
        <v>45</v>
      </c>
      <c r="H34" s="10">
        <v>45</v>
      </c>
      <c r="I34" s="10">
        <v>45</v>
      </c>
      <c r="J34" s="10">
        <v>45</v>
      </c>
      <c r="K34" s="10">
        <v>48</v>
      </c>
      <c r="L34" s="10">
        <v>48</v>
      </c>
      <c r="M34" s="10">
        <v>48</v>
      </c>
      <c r="N34" s="10">
        <v>48</v>
      </c>
      <c r="O34" s="10">
        <v>48</v>
      </c>
      <c r="P34" s="10">
        <v>51</v>
      </c>
      <c r="Q34" s="10">
        <v>51</v>
      </c>
      <c r="R34" s="10">
        <v>51</v>
      </c>
      <c r="S34" s="10">
        <v>51</v>
      </c>
      <c r="T34" s="10">
        <v>51</v>
      </c>
      <c r="U34" s="10">
        <v>48</v>
      </c>
      <c r="V34" s="10">
        <v>51</v>
      </c>
      <c r="W34" s="10">
        <v>51</v>
      </c>
      <c r="X34" s="10">
        <v>51</v>
      </c>
    </row>
    <row r="35" spans="2:24">
      <c r="B35" s="254"/>
      <c r="C35" s="18" t="s">
        <v>49</v>
      </c>
      <c r="D35" s="10">
        <v>7.9</v>
      </c>
      <c r="E35" s="10">
        <v>9.33</v>
      </c>
      <c r="F35" s="10">
        <v>8.93</v>
      </c>
      <c r="G35" s="10">
        <v>9.9499999999999993</v>
      </c>
      <c r="H35" s="10">
        <v>9.4499999999999993</v>
      </c>
      <c r="I35" s="10">
        <v>9.14</v>
      </c>
      <c r="J35" s="10">
        <v>8.92</v>
      </c>
      <c r="K35" s="10">
        <v>9.65</v>
      </c>
      <c r="L35" s="10">
        <v>9.73</v>
      </c>
      <c r="M35" s="10">
        <v>10.220000000000001</v>
      </c>
      <c r="N35" s="10">
        <v>10.039999999999999</v>
      </c>
      <c r="O35" s="10">
        <v>10.41</v>
      </c>
      <c r="P35" s="10">
        <v>10.64</v>
      </c>
      <c r="Q35" s="10">
        <v>10.64</v>
      </c>
      <c r="R35" s="10">
        <v>10.78</v>
      </c>
      <c r="S35" s="10">
        <v>10.7</v>
      </c>
      <c r="T35" s="10">
        <v>10.69</v>
      </c>
      <c r="U35" s="10">
        <v>10.94</v>
      </c>
      <c r="V35" s="10">
        <v>11.21</v>
      </c>
      <c r="W35" s="10">
        <v>11.62</v>
      </c>
      <c r="X35" s="10">
        <v>11.38</v>
      </c>
    </row>
    <row r="36" spans="2:24">
      <c r="B36" s="15" t="s">
        <v>50</v>
      </c>
      <c r="C36" s="16" t="s">
        <v>35</v>
      </c>
      <c r="D36" s="245" t="s">
        <v>1032</v>
      </c>
      <c r="E36" s="246"/>
      <c r="F36" s="246"/>
      <c r="G36" s="246"/>
      <c r="H36" s="246"/>
      <c r="I36" s="246"/>
      <c r="J36" s="246"/>
      <c r="K36" s="246"/>
      <c r="L36" s="246"/>
      <c r="M36" s="246"/>
      <c r="N36" s="246"/>
      <c r="O36" s="246"/>
      <c r="P36" s="246"/>
      <c r="Q36" s="246"/>
      <c r="R36" s="246"/>
      <c r="S36" s="246"/>
      <c r="T36" s="246"/>
      <c r="U36" s="246"/>
      <c r="V36" s="246"/>
      <c r="W36" s="246"/>
      <c r="X36" s="247"/>
    </row>
    <row r="37" spans="2:24">
      <c r="B37" s="17" t="s">
        <v>51</v>
      </c>
      <c r="C37" s="16" t="s">
        <v>29</v>
      </c>
      <c r="D37" s="5">
        <v>42</v>
      </c>
      <c r="E37" s="5">
        <v>42</v>
      </c>
      <c r="F37" s="5">
        <v>45</v>
      </c>
      <c r="G37" s="5">
        <v>51</v>
      </c>
      <c r="H37" s="5">
        <v>57</v>
      </c>
      <c r="I37" s="5">
        <v>60</v>
      </c>
      <c r="J37" s="5">
        <v>72</v>
      </c>
      <c r="K37" s="5">
        <v>75</v>
      </c>
      <c r="L37" s="5">
        <v>81</v>
      </c>
      <c r="M37" s="5">
        <v>87</v>
      </c>
      <c r="N37" s="5">
        <v>87</v>
      </c>
      <c r="O37" s="5">
        <v>90</v>
      </c>
      <c r="P37" s="5">
        <v>84</v>
      </c>
      <c r="Q37" s="5">
        <v>93</v>
      </c>
      <c r="R37" s="5">
        <v>108</v>
      </c>
      <c r="S37" s="5">
        <v>96</v>
      </c>
      <c r="T37" s="5">
        <v>96</v>
      </c>
      <c r="U37" s="5">
        <v>90</v>
      </c>
      <c r="V37" s="5">
        <v>99</v>
      </c>
      <c r="W37" s="5">
        <v>123</v>
      </c>
      <c r="X37" s="5">
        <v>132</v>
      </c>
    </row>
    <row r="38" spans="2:24">
      <c r="B38" s="17" t="s">
        <v>52</v>
      </c>
      <c r="C38" s="16" t="s">
        <v>29</v>
      </c>
      <c r="D38" s="5">
        <v>3</v>
      </c>
      <c r="E38" s="5">
        <v>0</v>
      </c>
      <c r="F38" s="5">
        <v>0</v>
      </c>
      <c r="G38" s="5">
        <v>3</v>
      </c>
      <c r="H38" s="5">
        <v>3</v>
      </c>
      <c r="I38" s="5">
        <v>3</v>
      </c>
      <c r="J38" s="5">
        <v>3</v>
      </c>
      <c r="K38" s="5">
        <v>3</v>
      </c>
      <c r="L38" s="5">
        <v>3</v>
      </c>
      <c r="M38" s="5">
        <v>3</v>
      </c>
      <c r="N38" s="5">
        <v>3</v>
      </c>
      <c r="O38" s="5">
        <v>6</v>
      </c>
      <c r="P38" s="5">
        <v>6</v>
      </c>
      <c r="Q38" s="5">
        <v>9</v>
      </c>
      <c r="R38" s="5">
        <v>3</v>
      </c>
      <c r="S38" s="5">
        <v>3</v>
      </c>
      <c r="T38" s="5">
        <v>6</v>
      </c>
      <c r="U38" s="5">
        <v>9</v>
      </c>
      <c r="V38" s="5">
        <v>3</v>
      </c>
      <c r="W38" s="5">
        <v>3</v>
      </c>
      <c r="X38" s="5">
        <v>3</v>
      </c>
    </row>
    <row r="39" spans="2:24">
      <c r="B39" s="17" t="s">
        <v>53</v>
      </c>
      <c r="C39" s="16" t="s">
        <v>29</v>
      </c>
      <c r="D39" s="5">
        <v>6</v>
      </c>
      <c r="E39" s="5">
        <v>15</v>
      </c>
      <c r="F39" s="5">
        <v>18</v>
      </c>
      <c r="G39" s="5">
        <v>18</v>
      </c>
      <c r="H39" s="5">
        <v>24</v>
      </c>
      <c r="I39" s="5">
        <v>27</v>
      </c>
      <c r="J39" s="5">
        <v>30</v>
      </c>
      <c r="K39" s="5">
        <v>30</v>
      </c>
      <c r="L39" s="5">
        <v>27</v>
      </c>
      <c r="M39" s="5">
        <v>33</v>
      </c>
      <c r="N39" s="5">
        <v>39</v>
      </c>
      <c r="O39" s="5">
        <v>45</v>
      </c>
      <c r="P39" s="5">
        <v>45</v>
      </c>
      <c r="Q39" s="5">
        <v>48</v>
      </c>
      <c r="R39" s="5">
        <v>42</v>
      </c>
      <c r="S39" s="5">
        <v>51</v>
      </c>
      <c r="T39" s="5">
        <v>57</v>
      </c>
      <c r="U39" s="5">
        <v>69</v>
      </c>
      <c r="V39" s="5">
        <v>69</v>
      </c>
      <c r="W39" s="5">
        <v>63</v>
      </c>
      <c r="X39" s="5">
        <v>90</v>
      </c>
    </row>
    <row r="40" spans="2:24">
      <c r="B40" s="17" t="s">
        <v>54</v>
      </c>
      <c r="C40" s="16" t="s">
        <v>29</v>
      </c>
      <c r="D40" s="5">
        <v>0</v>
      </c>
      <c r="E40" s="5">
        <v>3</v>
      </c>
      <c r="F40" s="5">
        <v>0</v>
      </c>
      <c r="G40" s="5">
        <v>6</v>
      </c>
      <c r="H40" s="5">
        <v>3</v>
      </c>
      <c r="I40" s="5">
        <v>6</v>
      </c>
      <c r="J40" s="5">
        <v>6</v>
      </c>
      <c r="K40" s="5">
        <v>12</v>
      </c>
      <c r="L40" s="5">
        <v>12</v>
      </c>
      <c r="M40" s="5">
        <v>18</v>
      </c>
      <c r="N40" s="5">
        <v>21</v>
      </c>
      <c r="O40" s="5">
        <v>24</v>
      </c>
      <c r="P40" s="5">
        <v>39</v>
      </c>
      <c r="Q40" s="5">
        <v>24</v>
      </c>
      <c r="R40" s="5">
        <v>27</v>
      </c>
      <c r="S40" s="5">
        <v>27</v>
      </c>
      <c r="T40" s="5">
        <v>33</v>
      </c>
      <c r="U40" s="5">
        <v>39</v>
      </c>
      <c r="V40" s="5">
        <v>51</v>
      </c>
      <c r="W40" s="5">
        <v>51</v>
      </c>
      <c r="X40" s="5">
        <v>39</v>
      </c>
    </row>
    <row r="41" spans="2:24">
      <c r="B41" s="17"/>
      <c r="C41" s="16"/>
      <c r="D41" s="5"/>
      <c r="E41" s="5"/>
      <c r="F41" s="5"/>
      <c r="G41" s="5"/>
      <c r="H41" s="5"/>
      <c r="I41" s="5"/>
      <c r="J41" s="5"/>
      <c r="K41" s="5"/>
      <c r="L41" s="5"/>
      <c r="M41" s="5"/>
      <c r="N41" s="5"/>
      <c r="O41" s="5"/>
      <c r="P41" s="5"/>
      <c r="Q41" s="5"/>
      <c r="R41" s="5"/>
      <c r="S41" s="5"/>
      <c r="T41" s="5"/>
      <c r="U41" s="5"/>
      <c r="V41" s="5"/>
      <c r="W41" s="5"/>
      <c r="X41" s="5"/>
    </row>
    <row r="42" spans="2:24" ht="19.5" customHeight="1">
      <c r="B42" s="15" t="s">
        <v>55</v>
      </c>
      <c r="C42" s="16" t="s">
        <v>35</v>
      </c>
      <c r="D42" s="5" t="s">
        <v>27</v>
      </c>
      <c r="E42" s="5" t="s">
        <v>27</v>
      </c>
      <c r="F42" s="5" t="s">
        <v>27</v>
      </c>
      <c r="G42" s="5" t="s">
        <v>27</v>
      </c>
      <c r="H42" s="5" t="s">
        <v>27</v>
      </c>
      <c r="I42" s="5" t="s">
        <v>27</v>
      </c>
      <c r="J42" s="5" t="s">
        <v>27</v>
      </c>
      <c r="K42" s="5" t="s">
        <v>27</v>
      </c>
      <c r="L42" s="5" t="s">
        <v>27</v>
      </c>
      <c r="M42" s="5" t="s">
        <v>27</v>
      </c>
      <c r="N42" s="5" t="s">
        <v>27</v>
      </c>
      <c r="O42" s="5" t="s">
        <v>27</v>
      </c>
      <c r="P42" s="5" t="s">
        <v>27</v>
      </c>
      <c r="Q42" s="5" t="s">
        <v>27</v>
      </c>
      <c r="R42" s="5" t="s">
        <v>27</v>
      </c>
      <c r="S42" s="5" t="s">
        <v>27</v>
      </c>
      <c r="T42" s="5" t="s">
        <v>27</v>
      </c>
      <c r="U42" s="5" t="s">
        <v>27</v>
      </c>
      <c r="V42" s="5" t="s">
        <v>27</v>
      </c>
      <c r="W42" s="5" t="s">
        <v>27</v>
      </c>
      <c r="X42" s="5" t="s">
        <v>27</v>
      </c>
    </row>
    <row r="43" spans="2:24">
      <c r="B43" s="17" t="s">
        <v>56</v>
      </c>
      <c r="C43" s="16" t="s">
        <v>29</v>
      </c>
      <c r="D43" s="5">
        <v>0</v>
      </c>
      <c r="E43" s="5">
        <v>0</v>
      </c>
      <c r="F43" s="5">
        <v>0</v>
      </c>
      <c r="G43" s="5">
        <v>3</v>
      </c>
      <c r="H43" s="5">
        <v>3</v>
      </c>
      <c r="I43" s="5">
        <v>3</v>
      </c>
      <c r="J43" s="5">
        <v>3</v>
      </c>
      <c r="K43" s="5">
        <v>3</v>
      </c>
      <c r="L43" s="5">
        <v>3</v>
      </c>
      <c r="M43" s="5">
        <v>6</v>
      </c>
      <c r="N43" s="5">
        <v>6</v>
      </c>
      <c r="O43" s="5">
        <v>3</v>
      </c>
      <c r="P43" s="5">
        <v>6</v>
      </c>
      <c r="Q43" s="5">
        <v>15</v>
      </c>
      <c r="R43" s="5">
        <v>15</v>
      </c>
      <c r="S43" s="5">
        <v>18</v>
      </c>
      <c r="T43" s="5">
        <v>18</v>
      </c>
      <c r="U43" s="5">
        <v>21</v>
      </c>
      <c r="V43" s="5">
        <v>15</v>
      </c>
      <c r="W43" s="5">
        <v>18</v>
      </c>
      <c r="X43" s="5">
        <v>18</v>
      </c>
    </row>
    <row r="44" spans="2:24">
      <c r="B44" s="17" t="s">
        <v>57</v>
      </c>
      <c r="C44" s="16" t="s">
        <v>29</v>
      </c>
      <c r="D44" s="5">
        <v>0</v>
      </c>
      <c r="E44" s="5">
        <v>0</v>
      </c>
      <c r="F44" s="5">
        <v>0</v>
      </c>
      <c r="G44" s="5">
        <v>9</v>
      </c>
      <c r="H44" s="5">
        <v>9</v>
      </c>
      <c r="I44" s="5">
        <v>9</v>
      </c>
      <c r="J44" s="5">
        <v>9</v>
      </c>
      <c r="K44" s="5">
        <v>6</v>
      </c>
      <c r="L44" s="5">
        <v>6</v>
      </c>
      <c r="M44" s="5">
        <v>9</v>
      </c>
      <c r="N44" s="5">
        <v>12</v>
      </c>
      <c r="O44" s="5">
        <v>15</v>
      </c>
      <c r="P44" s="5">
        <v>15</v>
      </c>
      <c r="Q44" s="5">
        <v>9</v>
      </c>
      <c r="R44" s="5">
        <v>9</v>
      </c>
      <c r="S44" s="5">
        <v>9</v>
      </c>
      <c r="T44" s="5">
        <v>6</v>
      </c>
      <c r="U44" s="5">
        <v>3</v>
      </c>
      <c r="V44" s="5">
        <v>3</v>
      </c>
      <c r="W44" s="5">
        <v>6</v>
      </c>
      <c r="X44" s="5">
        <v>9</v>
      </c>
    </row>
    <row r="45" spans="2:24">
      <c r="B45" s="17" t="s">
        <v>58</v>
      </c>
      <c r="C45" s="16" t="s">
        <v>29</v>
      </c>
      <c r="D45" s="5">
        <v>0</v>
      </c>
      <c r="E45" s="5">
        <v>0</v>
      </c>
      <c r="F45" s="5">
        <v>0</v>
      </c>
      <c r="G45" s="5">
        <v>12</v>
      </c>
      <c r="H45" s="5">
        <v>18</v>
      </c>
      <c r="I45" s="5">
        <v>21</v>
      </c>
      <c r="J45" s="5">
        <v>30</v>
      </c>
      <c r="K45" s="5">
        <v>30</v>
      </c>
      <c r="L45" s="5">
        <v>33</v>
      </c>
      <c r="M45" s="5">
        <v>42</v>
      </c>
      <c r="N45" s="5">
        <v>42</v>
      </c>
      <c r="O45" s="5">
        <v>45</v>
      </c>
      <c r="P45" s="5">
        <v>45</v>
      </c>
      <c r="Q45" s="5">
        <v>39</v>
      </c>
      <c r="R45" s="5">
        <v>39</v>
      </c>
      <c r="S45" s="5">
        <v>39</v>
      </c>
      <c r="T45" s="5">
        <v>42</v>
      </c>
      <c r="U45" s="5">
        <v>45</v>
      </c>
      <c r="V45" s="5">
        <v>54</v>
      </c>
      <c r="W45" s="5">
        <v>60</v>
      </c>
      <c r="X45" s="5">
        <v>63</v>
      </c>
    </row>
    <row r="46" spans="2:24">
      <c r="B46" s="17" t="s">
        <v>59</v>
      </c>
      <c r="C46" s="16" t="s">
        <v>29</v>
      </c>
      <c r="D46" s="5">
        <v>0</v>
      </c>
      <c r="E46" s="5">
        <v>0</v>
      </c>
      <c r="F46" s="5">
        <v>0</v>
      </c>
      <c r="G46" s="5">
        <v>3</v>
      </c>
      <c r="H46" s="5">
        <v>3</v>
      </c>
      <c r="I46" s="5">
        <v>9</v>
      </c>
      <c r="J46" s="5">
        <v>6</v>
      </c>
      <c r="K46" s="5">
        <v>6</v>
      </c>
      <c r="L46" s="5">
        <v>9</v>
      </c>
      <c r="M46" s="5">
        <v>9</v>
      </c>
      <c r="N46" s="5">
        <v>6</v>
      </c>
      <c r="O46" s="5">
        <v>9</v>
      </c>
      <c r="P46" s="5">
        <v>6</v>
      </c>
      <c r="Q46" s="5">
        <v>3</v>
      </c>
      <c r="R46" s="5">
        <v>6</v>
      </c>
      <c r="S46" s="5">
        <v>6</v>
      </c>
      <c r="T46" s="5">
        <v>6</v>
      </c>
      <c r="U46" s="5">
        <v>12</v>
      </c>
      <c r="V46" s="5">
        <v>15</v>
      </c>
      <c r="W46" s="5">
        <v>21</v>
      </c>
      <c r="X46" s="5">
        <v>18</v>
      </c>
    </row>
    <row r="47" spans="2:24">
      <c r="B47" s="17" t="s">
        <v>60</v>
      </c>
      <c r="C47" s="16" t="s">
        <v>29</v>
      </c>
      <c r="D47" s="5">
        <v>0</v>
      </c>
      <c r="E47" s="5">
        <v>0</v>
      </c>
      <c r="F47" s="5">
        <v>0</v>
      </c>
      <c r="G47" s="5">
        <v>54</v>
      </c>
      <c r="H47" s="5">
        <v>57</v>
      </c>
      <c r="I47" s="5">
        <v>57</v>
      </c>
      <c r="J47" s="5">
        <v>60</v>
      </c>
      <c r="K47" s="5">
        <v>72</v>
      </c>
      <c r="L47" s="5">
        <v>69</v>
      </c>
      <c r="M47" s="5">
        <v>75</v>
      </c>
      <c r="N47" s="5">
        <v>84</v>
      </c>
      <c r="O47" s="5">
        <v>96</v>
      </c>
      <c r="P47" s="5">
        <v>99</v>
      </c>
      <c r="Q47" s="5">
        <v>108</v>
      </c>
      <c r="R47" s="5">
        <v>108</v>
      </c>
      <c r="S47" s="5">
        <v>105</v>
      </c>
      <c r="T47" s="5">
        <v>117</v>
      </c>
      <c r="U47" s="5">
        <v>123</v>
      </c>
      <c r="V47" s="5">
        <v>135</v>
      </c>
      <c r="W47" s="5">
        <v>144</v>
      </c>
      <c r="X47" s="5">
        <v>150</v>
      </c>
    </row>
    <row r="48" spans="2:24">
      <c r="B48" s="17" t="s">
        <v>61</v>
      </c>
      <c r="C48" s="16" t="s">
        <v>29</v>
      </c>
      <c r="D48" s="5">
        <v>51</v>
      </c>
      <c r="E48" s="5">
        <v>60</v>
      </c>
      <c r="F48" s="5">
        <v>63</v>
      </c>
      <c r="G48" s="5">
        <v>0</v>
      </c>
      <c r="H48" s="5">
        <v>0</v>
      </c>
      <c r="I48" s="5">
        <v>0</v>
      </c>
      <c r="J48" s="5">
        <v>0</v>
      </c>
      <c r="K48" s="5">
        <v>0</v>
      </c>
      <c r="L48" s="5">
        <v>0</v>
      </c>
      <c r="M48" s="5">
        <v>0</v>
      </c>
      <c r="N48" s="5">
        <v>0</v>
      </c>
      <c r="O48" s="5">
        <v>0</v>
      </c>
      <c r="P48" s="5">
        <v>0</v>
      </c>
      <c r="Q48" s="5">
        <v>0</v>
      </c>
      <c r="R48" s="5">
        <v>0</v>
      </c>
      <c r="S48" s="5">
        <v>0</v>
      </c>
      <c r="T48" s="5">
        <v>0</v>
      </c>
      <c r="U48" s="5">
        <v>0</v>
      </c>
      <c r="V48" s="5">
        <v>0</v>
      </c>
      <c r="W48" s="5">
        <v>0</v>
      </c>
      <c r="X48" s="5">
        <v>0</v>
      </c>
    </row>
    <row r="49" spans="2:24">
      <c r="B49" s="17"/>
      <c r="C49" s="16"/>
      <c r="D49" s="5"/>
      <c r="E49" s="5"/>
      <c r="F49" s="5"/>
      <c r="G49" s="5"/>
      <c r="H49" s="5"/>
      <c r="I49" s="5"/>
      <c r="J49" s="5"/>
      <c r="K49" s="5"/>
      <c r="L49" s="5"/>
      <c r="M49" s="5"/>
      <c r="N49" s="5"/>
      <c r="O49" s="5"/>
      <c r="P49" s="5"/>
      <c r="Q49" s="5"/>
      <c r="R49" s="5"/>
      <c r="S49" s="5"/>
      <c r="T49" s="5"/>
      <c r="U49" s="5"/>
      <c r="V49" s="5"/>
      <c r="W49" s="5"/>
      <c r="X49" s="5"/>
    </row>
    <row r="50" spans="2:24" ht="25">
      <c r="B50" s="19" t="s">
        <v>1019</v>
      </c>
      <c r="C50" s="16" t="s">
        <v>35</v>
      </c>
      <c r="D50" s="245" t="str">
        <f>MAORI.ENR!D50</f>
        <v>This is based on tertiary enrolment history in New Zealand since 1994. It is possible some people obtained their postgraduate degree overseas, which is not captured here.</v>
      </c>
      <c r="E50" s="246"/>
      <c r="F50" s="246"/>
      <c r="G50" s="246"/>
      <c r="H50" s="246"/>
      <c r="I50" s="246"/>
      <c r="J50" s="246"/>
      <c r="K50" s="246"/>
      <c r="L50" s="246"/>
      <c r="M50" s="246"/>
      <c r="N50" s="246"/>
      <c r="O50" s="246"/>
      <c r="P50" s="246"/>
      <c r="Q50" s="246"/>
      <c r="R50" s="246"/>
      <c r="S50" s="246"/>
      <c r="T50" s="246"/>
      <c r="U50" s="246"/>
      <c r="V50" s="246"/>
      <c r="W50" s="246"/>
      <c r="X50" s="247"/>
    </row>
    <row r="51" spans="2:24">
      <c r="B51" s="17" t="s">
        <v>64</v>
      </c>
      <c r="C51" s="16" t="s">
        <v>29</v>
      </c>
      <c r="D51" s="5">
        <v>3</v>
      </c>
      <c r="E51" s="5">
        <v>3</v>
      </c>
      <c r="F51" s="5">
        <v>3</v>
      </c>
      <c r="G51" s="5">
        <v>3</v>
      </c>
      <c r="H51" s="5">
        <v>3</v>
      </c>
      <c r="I51" s="5">
        <v>3</v>
      </c>
      <c r="J51" s="5">
        <v>3</v>
      </c>
      <c r="K51" s="5">
        <v>3</v>
      </c>
      <c r="L51" s="5">
        <v>3</v>
      </c>
      <c r="M51" s="5">
        <v>6</v>
      </c>
      <c r="N51" s="5">
        <v>3</v>
      </c>
      <c r="O51" s="5">
        <v>6</v>
      </c>
      <c r="P51" s="5">
        <v>9</v>
      </c>
      <c r="Q51" s="5">
        <v>12</v>
      </c>
      <c r="R51" s="5">
        <v>12</v>
      </c>
      <c r="S51" s="5">
        <v>12</v>
      </c>
      <c r="T51" s="5">
        <v>9</v>
      </c>
      <c r="U51" s="5">
        <v>9</v>
      </c>
      <c r="V51" s="5">
        <v>9</v>
      </c>
      <c r="W51" s="5">
        <v>6</v>
      </c>
      <c r="X51" s="5">
        <v>9</v>
      </c>
    </row>
    <row r="52" spans="2:24">
      <c r="B52" s="17" t="s">
        <v>65</v>
      </c>
      <c r="C52" s="16" t="s">
        <v>29</v>
      </c>
      <c r="D52" s="5">
        <v>3</v>
      </c>
      <c r="E52" s="5">
        <v>6</v>
      </c>
      <c r="F52" s="5">
        <v>9</v>
      </c>
      <c r="G52" s="5">
        <v>9</v>
      </c>
      <c r="H52" s="5">
        <v>12</v>
      </c>
      <c r="I52" s="5">
        <v>9</v>
      </c>
      <c r="J52" s="5">
        <v>12</v>
      </c>
      <c r="K52" s="5">
        <v>9</v>
      </c>
      <c r="L52" s="5">
        <v>9</v>
      </c>
      <c r="M52" s="5">
        <v>9</v>
      </c>
      <c r="N52" s="5">
        <v>12</v>
      </c>
      <c r="O52" s="5">
        <v>15</v>
      </c>
      <c r="P52" s="5">
        <v>15</v>
      </c>
      <c r="Q52" s="5">
        <v>15</v>
      </c>
      <c r="R52" s="5">
        <v>18</v>
      </c>
      <c r="S52" s="5">
        <v>15</v>
      </c>
      <c r="T52" s="5">
        <v>18</v>
      </c>
      <c r="U52" s="5">
        <v>21</v>
      </c>
      <c r="V52" s="5">
        <v>24</v>
      </c>
      <c r="W52" s="5">
        <v>30</v>
      </c>
      <c r="X52" s="5">
        <v>39</v>
      </c>
    </row>
    <row r="53" spans="2:24">
      <c r="B53" s="17" t="s">
        <v>66</v>
      </c>
      <c r="C53" s="16" t="s">
        <v>29</v>
      </c>
      <c r="D53" s="5">
        <v>18</v>
      </c>
      <c r="E53" s="5">
        <v>24</v>
      </c>
      <c r="F53" s="5">
        <v>27</v>
      </c>
      <c r="G53" s="5">
        <v>30</v>
      </c>
      <c r="H53" s="5">
        <v>36</v>
      </c>
      <c r="I53" s="5">
        <v>39</v>
      </c>
      <c r="J53" s="5">
        <v>45</v>
      </c>
      <c r="K53" s="5">
        <v>54</v>
      </c>
      <c r="L53" s="5">
        <v>54</v>
      </c>
      <c r="M53" s="5">
        <v>63</v>
      </c>
      <c r="N53" s="5">
        <v>66</v>
      </c>
      <c r="O53" s="5">
        <v>78</v>
      </c>
      <c r="P53" s="5">
        <v>87</v>
      </c>
      <c r="Q53" s="5">
        <v>90</v>
      </c>
      <c r="R53" s="5">
        <v>93</v>
      </c>
      <c r="S53" s="5">
        <v>96</v>
      </c>
      <c r="T53" s="5">
        <v>108</v>
      </c>
      <c r="U53" s="5">
        <v>120</v>
      </c>
      <c r="V53" s="5">
        <v>132</v>
      </c>
      <c r="W53" s="5">
        <v>150</v>
      </c>
      <c r="X53" s="5">
        <v>156</v>
      </c>
    </row>
    <row r="54" spans="2:24">
      <c r="B54" s="17" t="s">
        <v>68</v>
      </c>
      <c r="C54" s="16" t="s">
        <v>29</v>
      </c>
      <c r="D54" s="5">
        <v>18</v>
      </c>
      <c r="E54" s="5">
        <v>12</v>
      </c>
      <c r="F54" s="5">
        <v>15</v>
      </c>
      <c r="G54" s="5">
        <v>15</v>
      </c>
      <c r="H54" s="5">
        <v>18</v>
      </c>
      <c r="I54" s="5">
        <v>21</v>
      </c>
      <c r="J54" s="5">
        <v>27</v>
      </c>
      <c r="K54" s="5">
        <v>27</v>
      </c>
      <c r="L54" s="5">
        <v>27</v>
      </c>
      <c r="M54" s="5">
        <v>30</v>
      </c>
      <c r="N54" s="5">
        <v>33</v>
      </c>
      <c r="O54" s="5">
        <v>33</v>
      </c>
      <c r="P54" s="5">
        <v>33</v>
      </c>
      <c r="Q54" s="5">
        <v>24</v>
      </c>
      <c r="R54" s="5">
        <v>21</v>
      </c>
      <c r="S54" s="5">
        <v>21</v>
      </c>
      <c r="T54" s="5">
        <v>15</v>
      </c>
      <c r="U54" s="5">
        <v>15</v>
      </c>
      <c r="V54" s="5">
        <v>18</v>
      </c>
      <c r="W54" s="5">
        <v>12</v>
      </c>
      <c r="X54" s="5">
        <v>12</v>
      </c>
    </row>
    <row r="55" spans="2:24">
      <c r="B55" s="17" t="s">
        <v>67</v>
      </c>
      <c r="C55" s="16" t="s">
        <v>29</v>
      </c>
      <c r="D55" s="5">
        <v>3</v>
      </c>
      <c r="E55" s="5">
        <v>6</v>
      </c>
      <c r="F55" s="5">
        <v>3</v>
      </c>
      <c r="G55" s="5">
        <v>6</v>
      </c>
      <c r="H55" s="5">
        <v>6</v>
      </c>
      <c r="I55" s="5">
        <v>9</v>
      </c>
      <c r="J55" s="5">
        <v>9</v>
      </c>
      <c r="K55" s="5">
        <v>12</v>
      </c>
      <c r="L55" s="5">
        <v>9</v>
      </c>
      <c r="M55" s="5">
        <v>9</v>
      </c>
      <c r="N55" s="5">
        <v>12</v>
      </c>
      <c r="O55" s="5">
        <v>12</v>
      </c>
      <c r="P55" s="5">
        <v>6</v>
      </c>
      <c r="Q55" s="5">
        <v>6</v>
      </c>
      <c r="R55" s="5">
        <v>9</v>
      </c>
      <c r="S55" s="5">
        <v>12</v>
      </c>
      <c r="T55" s="5">
        <v>12</v>
      </c>
      <c r="U55" s="5">
        <v>9</v>
      </c>
      <c r="V55" s="5">
        <v>9</v>
      </c>
      <c r="W55" s="5">
        <v>12</v>
      </c>
      <c r="X55" s="5">
        <v>12</v>
      </c>
    </row>
    <row r="56" spans="2:24">
      <c r="B56" s="17" t="s">
        <v>43</v>
      </c>
      <c r="C56" s="16" t="s">
        <v>29</v>
      </c>
      <c r="D56" s="5">
        <v>9</v>
      </c>
      <c r="E56" s="5">
        <v>9</v>
      </c>
      <c r="F56" s="5">
        <v>6</v>
      </c>
      <c r="G56" s="5">
        <v>15</v>
      </c>
      <c r="H56" s="5">
        <v>12</v>
      </c>
      <c r="I56" s="5">
        <v>12</v>
      </c>
      <c r="J56" s="5">
        <v>15</v>
      </c>
      <c r="K56" s="5">
        <v>18</v>
      </c>
      <c r="L56" s="5">
        <v>21</v>
      </c>
      <c r="M56" s="5">
        <v>24</v>
      </c>
      <c r="N56" s="5">
        <v>27</v>
      </c>
      <c r="O56" s="5">
        <v>18</v>
      </c>
      <c r="P56" s="5">
        <v>24</v>
      </c>
      <c r="Q56" s="5">
        <v>21</v>
      </c>
      <c r="R56" s="5">
        <v>24</v>
      </c>
      <c r="S56" s="5">
        <v>27</v>
      </c>
      <c r="T56" s="5">
        <v>30</v>
      </c>
      <c r="U56" s="5">
        <v>30</v>
      </c>
      <c r="V56" s="5">
        <v>27</v>
      </c>
      <c r="W56" s="5">
        <v>27</v>
      </c>
      <c r="X56" s="5">
        <v>36</v>
      </c>
    </row>
    <row r="57" spans="2:24">
      <c r="B57" s="16"/>
      <c r="C57" s="16"/>
      <c r="D57" s="5"/>
      <c r="E57" s="5"/>
      <c r="F57" s="5"/>
      <c r="G57" s="5"/>
      <c r="H57" s="5"/>
      <c r="I57" s="5"/>
      <c r="J57" s="5"/>
      <c r="K57" s="5"/>
      <c r="L57" s="5"/>
      <c r="M57" s="5"/>
      <c r="N57" s="5"/>
      <c r="O57" s="5"/>
      <c r="P57" s="5"/>
      <c r="Q57" s="5"/>
      <c r="R57" s="5"/>
      <c r="S57" s="5"/>
      <c r="T57" s="5"/>
      <c r="U57" s="5"/>
      <c r="V57" s="5"/>
      <c r="W57" s="5"/>
      <c r="X57" s="5"/>
    </row>
    <row r="58" spans="2:24">
      <c r="B58" s="15" t="s">
        <v>69</v>
      </c>
      <c r="C58" s="16" t="s">
        <v>35</v>
      </c>
      <c r="D58" s="245" t="str">
        <f>MAORI.ENR!D58</f>
        <v>This is based on previous activity reported when enrolled into doctorate programme.</v>
      </c>
      <c r="E58" s="246"/>
      <c r="F58" s="246"/>
      <c r="G58" s="246"/>
      <c r="H58" s="246"/>
      <c r="I58" s="246"/>
      <c r="J58" s="246"/>
      <c r="K58" s="246"/>
      <c r="L58" s="246"/>
      <c r="M58" s="246"/>
      <c r="N58" s="246"/>
      <c r="O58" s="246"/>
      <c r="P58" s="246"/>
      <c r="Q58" s="246"/>
      <c r="R58" s="246"/>
      <c r="S58" s="246"/>
      <c r="T58" s="246"/>
      <c r="U58" s="246"/>
      <c r="V58" s="246"/>
      <c r="W58" s="246"/>
      <c r="X58" s="247"/>
    </row>
    <row r="59" spans="2:24">
      <c r="B59" s="17" t="s">
        <v>70</v>
      </c>
      <c r="C59" s="16" t="s">
        <v>29</v>
      </c>
      <c r="D59" s="5">
        <v>18</v>
      </c>
      <c r="E59" s="5">
        <v>21</v>
      </c>
      <c r="F59" s="5">
        <v>24</v>
      </c>
      <c r="G59" s="5">
        <v>36</v>
      </c>
      <c r="H59" s="5">
        <v>33</v>
      </c>
      <c r="I59" s="5">
        <v>42</v>
      </c>
      <c r="J59" s="5">
        <v>51</v>
      </c>
      <c r="K59" s="5">
        <v>63</v>
      </c>
      <c r="L59" s="5">
        <v>69</v>
      </c>
      <c r="M59" s="5">
        <v>75</v>
      </c>
      <c r="N59" s="5">
        <v>81</v>
      </c>
      <c r="O59" s="5">
        <v>84</v>
      </c>
      <c r="P59" s="5">
        <v>87</v>
      </c>
      <c r="Q59" s="5">
        <v>84</v>
      </c>
      <c r="R59" s="5">
        <v>84</v>
      </c>
      <c r="S59" s="5">
        <v>93</v>
      </c>
      <c r="T59" s="5">
        <v>105</v>
      </c>
      <c r="U59" s="5">
        <v>117</v>
      </c>
      <c r="V59" s="5">
        <v>132</v>
      </c>
      <c r="W59" s="5">
        <v>138</v>
      </c>
      <c r="X59" s="5">
        <v>150</v>
      </c>
    </row>
    <row r="60" spans="2:24">
      <c r="B60" s="17" t="s">
        <v>71</v>
      </c>
      <c r="C60" s="16" t="s">
        <v>29</v>
      </c>
      <c r="D60" s="5">
        <v>0</v>
      </c>
      <c r="E60" s="5">
        <v>3</v>
      </c>
      <c r="F60" s="5">
        <v>3</v>
      </c>
      <c r="G60" s="5">
        <v>3</v>
      </c>
      <c r="H60" s="5">
        <v>3</v>
      </c>
      <c r="I60" s="5">
        <v>6</v>
      </c>
      <c r="J60" s="5">
        <v>3</v>
      </c>
      <c r="K60" s="5">
        <v>3</v>
      </c>
      <c r="L60" s="5">
        <v>3</v>
      </c>
      <c r="M60" s="5">
        <v>3</v>
      </c>
      <c r="N60" s="5">
        <v>3</v>
      </c>
      <c r="O60" s="5">
        <v>3</v>
      </c>
      <c r="P60" s="5">
        <v>3</v>
      </c>
      <c r="Q60" s="5">
        <v>3</v>
      </c>
      <c r="R60" s="5">
        <v>3</v>
      </c>
      <c r="S60" s="5">
        <v>3</v>
      </c>
      <c r="T60" s="5">
        <v>6</v>
      </c>
      <c r="U60" s="5">
        <v>9</v>
      </c>
      <c r="V60" s="5">
        <v>9</v>
      </c>
      <c r="W60" s="5">
        <v>12</v>
      </c>
      <c r="X60" s="5">
        <v>9</v>
      </c>
    </row>
    <row r="61" spans="2:24">
      <c r="B61" s="17" t="s">
        <v>72</v>
      </c>
      <c r="C61" s="16" t="s">
        <v>29</v>
      </c>
      <c r="D61" s="5">
        <v>6</v>
      </c>
      <c r="E61" s="5">
        <v>3</v>
      </c>
      <c r="F61" s="5">
        <v>3</v>
      </c>
      <c r="G61" s="5">
        <v>6</v>
      </c>
      <c r="H61" s="5">
        <v>6</v>
      </c>
      <c r="I61" s="5">
        <v>6</v>
      </c>
      <c r="J61" s="5">
        <v>6</v>
      </c>
      <c r="K61" s="5">
        <v>6</v>
      </c>
      <c r="L61" s="5">
        <v>3</v>
      </c>
      <c r="M61" s="5">
        <v>6</v>
      </c>
      <c r="N61" s="5">
        <v>3</v>
      </c>
      <c r="O61" s="5">
        <v>6</v>
      </c>
      <c r="P61" s="5">
        <v>9</v>
      </c>
      <c r="Q61" s="5">
        <v>6</v>
      </c>
      <c r="R61" s="5">
        <v>6</v>
      </c>
      <c r="S61" s="5">
        <v>6</v>
      </c>
      <c r="T61" s="5">
        <v>6</v>
      </c>
      <c r="U61" s="5">
        <v>6</v>
      </c>
      <c r="V61" s="5">
        <v>6</v>
      </c>
      <c r="W61" s="5">
        <v>3</v>
      </c>
      <c r="X61" s="5">
        <v>3</v>
      </c>
    </row>
    <row r="62" spans="2:24">
      <c r="B62" s="17" t="s">
        <v>73</v>
      </c>
      <c r="C62" s="16" t="s">
        <v>29</v>
      </c>
      <c r="D62" s="5">
        <v>0</v>
      </c>
      <c r="E62" s="5">
        <v>3</v>
      </c>
      <c r="F62" s="5">
        <v>6</v>
      </c>
      <c r="G62" s="5">
        <v>6</v>
      </c>
      <c r="H62" s="5">
        <v>9</v>
      </c>
      <c r="I62" s="5">
        <v>6</v>
      </c>
      <c r="J62" s="5">
        <v>9</v>
      </c>
      <c r="K62" s="5">
        <v>9</v>
      </c>
      <c r="L62" s="5">
        <v>6</v>
      </c>
      <c r="M62" s="5">
        <v>9</v>
      </c>
      <c r="N62" s="5">
        <v>12</v>
      </c>
      <c r="O62" s="5">
        <v>18</v>
      </c>
      <c r="P62" s="5">
        <v>24</v>
      </c>
      <c r="Q62" s="5">
        <v>24</v>
      </c>
      <c r="R62" s="5">
        <v>24</v>
      </c>
      <c r="S62" s="5">
        <v>21</v>
      </c>
      <c r="T62" s="5">
        <v>21</v>
      </c>
      <c r="U62" s="5">
        <v>21</v>
      </c>
      <c r="V62" s="5">
        <v>15</v>
      </c>
      <c r="W62" s="5">
        <v>18</v>
      </c>
      <c r="X62" s="5">
        <v>24</v>
      </c>
    </row>
    <row r="63" spans="2:24">
      <c r="B63" s="17" t="s">
        <v>74</v>
      </c>
      <c r="C63" s="16" t="s">
        <v>29</v>
      </c>
      <c r="D63" s="5">
        <v>21</v>
      </c>
      <c r="E63" s="5">
        <v>21</v>
      </c>
      <c r="F63" s="5">
        <v>24</v>
      </c>
      <c r="G63" s="5">
        <v>24</v>
      </c>
      <c r="H63" s="5">
        <v>21</v>
      </c>
      <c r="I63" s="5">
        <v>21</v>
      </c>
      <c r="J63" s="5">
        <v>33</v>
      </c>
      <c r="K63" s="5">
        <v>30</v>
      </c>
      <c r="L63" s="5">
        <v>30</v>
      </c>
      <c r="M63" s="5">
        <v>39</v>
      </c>
      <c r="N63" s="5">
        <v>45</v>
      </c>
      <c r="O63" s="5">
        <v>48</v>
      </c>
      <c r="P63" s="5">
        <v>48</v>
      </c>
      <c r="Q63" s="5">
        <v>51</v>
      </c>
      <c r="R63" s="5">
        <v>57</v>
      </c>
      <c r="S63" s="5">
        <v>54</v>
      </c>
      <c r="T63" s="5">
        <v>54</v>
      </c>
      <c r="U63" s="5">
        <v>54</v>
      </c>
      <c r="V63" s="5">
        <v>60</v>
      </c>
      <c r="W63" s="5">
        <v>72</v>
      </c>
      <c r="X63" s="5">
        <v>72</v>
      </c>
    </row>
    <row r="64" spans="2:24">
      <c r="B64" s="17" t="s">
        <v>75</v>
      </c>
      <c r="C64" s="16" t="s">
        <v>29</v>
      </c>
      <c r="D64" s="5">
        <v>9</v>
      </c>
      <c r="E64" s="5">
        <v>12</v>
      </c>
      <c r="F64" s="5">
        <v>6</v>
      </c>
      <c r="G64" s="5">
        <v>9</v>
      </c>
      <c r="H64" s="5">
        <v>18</v>
      </c>
      <c r="I64" s="5">
        <v>18</v>
      </c>
      <c r="J64" s="5">
        <v>6</v>
      </c>
      <c r="K64" s="5">
        <v>6</v>
      </c>
      <c r="L64" s="5">
        <v>6</v>
      </c>
      <c r="M64" s="5">
        <v>3</v>
      </c>
      <c r="N64" s="5">
        <v>6</v>
      </c>
      <c r="O64" s="5">
        <v>6</v>
      </c>
      <c r="P64" s="5">
        <v>3</v>
      </c>
      <c r="Q64" s="5">
        <v>3</v>
      </c>
      <c r="R64" s="5">
        <v>3</v>
      </c>
      <c r="S64" s="5">
        <v>3</v>
      </c>
      <c r="T64" s="5">
        <v>0</v>
      </c>
      <c r="U64" s="5">
        <v>0</v>
      </c>
      <c r="V64" s="5">
        <v>0</v>
      </c>
      <c r="W64" s="5">
        <v>0</v>
      </c>
      <c r="X64" s="5">
        <v>0</v>
      </c>
    </row>
    <row r="66" spans="2:2">
      <c r="B66" s="4" t="s">
        <v>76</v>
      </c>
    </row>
    <row r="67" spans="2:2">
      <c r="B67" s="13" t="s">
        <v>1024</v>
      </c>
    </row>
    <row r="68" spans="2:2">
      <c r="B68" s="4" t="s">
        <v>77</v>
      </c>
    </row>
    <row r="69" spans="2:2">
      <c r="B69" s="207" t="s">
        <v>78</v>
      </c>
    </row>
    <row r="70" spans="2:2">
      <c r="B70" s="207" t="s">
        <v>999</v>
      </c>
    </row>
    <row r="71" spans="2:2">
      <c r="B71" s="20" t="s">
        <v>80</v>
      </c>
    </row>
    <row r="72" spans="2:2">
      <c r="B72" s="20" t="s">
        <v>81</v>
      </c>
    </row>
  </sheetData>
  <mergeCells count="6">
    <mergeCell ref="B8:C9"/>
    <mergeCell ref="D8:X8"/>
    <mergeCell ref="B31:B35"/>
    <mergeCell ref="D58:X58"/>
    <mergeCell ref="D50:X50"/>
    <mergeCell ref="D36:X36"/>
  </mergeCells>
  <hyperlinks>
    <hyperlink ref="B1" location="INDEX!A1" display="Back to index" xr:uid="{E54C555D-F539-45F5-9ADF-B3E07866C6EC}"/>
    <hyperlink ref="B71" location="'IDI disclaimer'!A1" display="See IDI disclaimer" xr:uid="{1514D7FD-6149-40CA-BA2C-610C1C20D897}"/>
    <hyperlink ref="B72" location="'Appendix1'!A1" display="See Appendix for Faculty groupings" xr:uid="{B9F0402A-4CC9-44D4-AEFB-92E77FBC6B39}"/>
  </hyperlink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B84600-CFDB-43F1-9AF7-930CD498B73C}">
  <sheetPr>
    <tabColor theme="8" tint="0.59999389629810485"/>
  </sheetPr>
  <dimension ref="B1:X153"/>
  <sheetViews>
    <sheetView topLeftCell="B1" zoomScale="85" zoomScaleNormal="85" workbookViewId="0">
      <selection activeCell="W3" sqref="W3"/>
    </sheetView>
  </sheetViews>
  <sheetFormatPr defaultColWidth="10.6328125" defaultRowHeight="14.5"/>
  <cols>
    <col min="1" max="1" width="10.6328125" style="13"/>
    <col min="2" max="2" width="42" style="13" customWidth="1"/>
    <col min="3" max="3" width="8.36328125" style="13" customWidth="1"/>
    <col min="4" max="9" width="7.36328125" style="13" bestFit="1" customWidth="1"/>
    <col min="10" max="24" width="8.81640625" style="13" bestFit="1" customWidth="1"/>
    <col min="25" max="16384" width="10.6328125" style="13"/>
  </cols>
  <sheetData>
    <row r="1" spans="2:24">
      <c r="B1" s="12" t="s">
        <v>26</v>
      </c>
    </row>
    <row r="3" spans="2:24" ht="23.5">
      <c r="B3" s="6" t="s">
        <v>1027</v>
      </c>
    </row>
    <row r="4" spans="2:24">
      <c r="B4" s="7" t="s">
        <v>1242</v>
      </c>
    </row>
    <row r="5" spans="2:24">
      <c r="B5" s="13" t="s">
        <v>1010</v>
      </c>
    </row>
    <row r="6" spans="2:24">
      <c r="B6" s="13" t="s">
        <v>1021</v>
      </c>
    </row>
    <row r="8" spans="2:24" ht="14.15" customHeight="1">
      <c r="B8" s="248" t="s">
        <v>27</v>
      </c>
      <c r="C8" s="248"/>
      <c r="D8" s="259" t="s">
        <v>28</v>
      </c>
      <c r="E8" s="259"/>
      <c r="F8" s="259"/>
      <c r="G8" s="259"/>
      <c r="H8" s="259"/>
      <c r="I8" s="259"/>
      <c r="J8" s="259"/>
      <c r="K8" s="259"/>
      <c r="L8" s="259"/>
      <c r="M8" s="259"/>
      <c r="N8" s="259"/>
      <c r="O8" s="259"/>
      <c r="P8" s="259"/>
      <c r="Q8" s="259"/>
      <c r="R8" s="259"/>
      <c r="S8" s="259"/>
      <c r="T8" s="259"/>
      <c r="U8" s="259"/>
      <c r="V8" s="259"/>
      <c r="W8" s="259"/>
      <c r="X8" s="259"/>
    </row>
    <row r="9" spans="2:24" ht="14.15" customHeight="1">
      <c r="B9" s="248"/>
      <c r="C9" s="248"/>
      <c r="D9" s="14">
        <v>2000</v>
      </c>
      <c r="E9" s="14">
        <v>2001</v>
      </c>
      <c r="F9" s="14">
        <v>2002</v>
      </c>
      <c r="G9" s="14">
        <v>2003</v>
      </c>
      <c r="H9" s="14">
        <v>2004</v>
      </c>
      <c r="I9" s="14">
        <v>2005</v>
      </c>
      <c r="J9" s="14">
        <v>2006</v>
      </c>
      <c r="K9" s="14">
        <v>2007</v>
      </c>
      <c r="L9" s="14">
        <v>2008</v>
      </c>
      <c r="M9" s="14">
        <v>2009</v>
      </c>
      <c r="N9" s="14">
        <v>2010</v>
      </c>
      <c r="O9" s="14">
        <v>2011</v>
      </c>
      <c r="P9" s="14">
        <v>2012</v>
      </c>
      <c r="Q9" s="14">
        <v>2013</v>
      </c>
      <c r="R9" s="14">
        <v>2014</v>
      </c>
      <c r="S9" s="14">
        <v>2015</v>
      </c>
      <c r="T9" s="14">
        <v>2016</v>
      </c>
      <c r="U9" s="14">
        <v>2017</v>
      </c>
      <c r="V9" s="14">
        <v>2018</v>
      </c>
      <c r="W9" s="14">
        <v>2019</v>
      </c>
      <c r="X9" s="14">
        <v>2020</v>
      </c>
    </row>
    <row r="10" spans="2:24" ht="14.15" customHeight="1">
      <c r="B10" s="15" t="s">
        <v>1028</v>
      </c>
      <c r="C10" s="16" t="s">
        <v>29</v>
      </c>
      <c r="D10" s="5">
        <v>282</v>
      </c>
      <c r="E10" s="5">
        <v>336</v>
      </c>
      <c r="F10" s="5">
        <v>360</v>
      </c>
      <c r="G10" s="5">
        <v>462</v>
      </c>
      <c r="H10" s="5">
        <v>579</v>
      </c>
      <c r="I10" s="5">
        <v>702</v>
      </c>
      <c r="J10" s="5">
        <v>1095</v>
      </c>
      <c r="K10" s="5">
        <v>1521</v>
      </c>
      <c r="L10" s="5">
        <v>1968</v>
      </c>
      <c r="M10" s="5">
        <v>2406</v>
      </c>
      <c r="N10" s="5">
        <v>2799</v>
      </c>
      <c r="O10" s="5">
        <v>3150</v>
      </c>
      <c r="P10" s="5">
        <v>3363</v>
      </c>
      <c r="Q10" s="5">
        <v>3663</v>
      </c>
      <c r="R10" s="5">
        <v>3906</v>
      </c>
      <c r="S10" s="5">
        <v>4086</v>
      </c>
      <c r="T10" s="5">
        <v>4479</v>
      </c>
      <c r="U10" s="5">
        <v>4782</v>
      </c>
      <c r="V10" s="5">
        <v>4929</v>
      </c>
      <c r="W10" s="5">
        <v>5076</v>
      </c>
      <c r="X10" s="5">
        <v>4887</v>
      </c>
    </row>
    <row r="11" spans="2:24" ht="14.15" customHeight="1">
      <c r="B11" s="15"/>
      <c r="C11" s="16"/>
      <c r="D11" s="5"/>
      <c r="E11" s="5"/>
      <c r="F11" s="5"/>
      <c r="G11" s="5"/>
      <c r="H11" s="5"/>
      <c r="I11" s="5"/>
      <c r="J11" s="5"/>
      <c r="K11" s="5"/>
      <c r="L11" s="5"/>
      <c r="M11" s="5"/>
      <c r="N11" s="5"/>
      <c r="O11" s="5"/>
      <c r="P11" s="5"/>
      <c r="Q11" s="5"/>
      <c r="R11" s="5"/>
      <c r="S11" s="5"/>
      <c r="T11" s="5"/>
      <c r="U11" s="5"/>
      <c r="V11" s="5"/>
      <c r="W11" s="5"/>
      <c r="X11" s="5"/>
    </row>
    <row r="12" spans="2:24" ht="14.15" customHeight="1">
      <c r="B12" s="15" t="s">
        <v>30</v>
      </c>
      <c r="C12" s="16" t="s">
        <v>29</v>
      </c>
      <c r="D12" s="118">
        <v>282</v>
      </c>
      <c r="E12" s="118">
        <v>333</v>
      </c>
      <c r="F12" s="118">
        <v>360</v>
      </c>
      <c r="G12" s="118">
        <v>459</v>
      </c>
      <c r="H12" s="118">
        <v>579</v>
      </c>
      <c r="I12" s="118">
        <v>702</v>
      </c>
      <c r="J12" s="118">
        <v>1092</v>
      </c>
      <c r="K12" s="118">
        <v>1521</v>
      </c>
      <c r="L12" s="118">
        <v>1965</v>
      </c>
      <c r="M12" s="118">
        <v>2409</v>
      </c>
      <c r="N12" s="118">
        <v>2802</v>
      </c>
      <c r="O12" s="118">
        <v>3144</v>
      </c>
      <c r="P12" s="118">
        <v>3363</v>
      </c>
      <c r="Q12" s="118">
        <v>3654</v>
      </c>
      <c r="R12" s="118">
        <v>3897</v>
      </c>
      <c r="S12" s="118">
        <v>4074</v>
      </c>
      <c r="T12" s="118">
        <v>4464</v>
      </c>
      <c r="U12" s="118">
        <v>4749</v>
      </c>
      <c r="V12" s="118">
        <v>4905</v>
      </c>
      <c r="W12" s="118">
        <v>5052</v>
      </c>
      <c r="X12" s="118">
        <v>4860</v>
      </c>
    </row>
    <row r="13" spans="2:24" ht="14.15" customHeight="1">
      <c r="B13" s="15" t="s">
        <v>31</v>
      </c>
      <c r="C13" s="16" t="s">
        <v>29</v>
      </c>
      <c r="D13" s="118" t="s">
        <v>32</v>
      </c>
      <c r="E13" s="118" t="s">
        <v>32</v>
      </c>
      <c r="F13" s="118" t="s">
        <v>32</v>
      </c>
      <c r="G13" s="118" t="s">
        <v>32</v>
      </c>
      <c r="H13" s="118" t="s">
        <v>32</v>
      </c>
      <c r="I13" s="118" t="s">
        <v>32</v>
      </c>
      <c r="J13" s="118" t="s">
        <v>32</v>
      </c>
      <c r="K13" s="118" t="s">
        <v>32</v>
      </c>
      <c r="L13" s="118" t="s">
        <v>32</v>
      </c>
      <c r="M13" s="118" t="s">
        <v>32</v>
      </c>
      <c r="N13" s="118" t="s">
        <v>32</v>
      </c>
      <c r="O13" s="118" t="s">
        <v>32</v>
      </c>
      <c r="P13" s="118" t="s">
        <v>32</v>
      </c>
      <c r="Q13" s="118">
        <v>9</v>
      </c>
      <c r="R13" s="118">
        <v>9</v>
      </c>
      <c r="S13" s="118">
        <v>12</v>
      </c>
      <c r="T13" s="118">
        <v>15</v>
      </c>
      <c r="U13" s="118">
        <v>36</v>
      </c>
      <c r="V13" s="118">
        <v>24</v>
      </c>
      <c r="W13" s="118">
        <v>27</v>
      </c>
      <c r="X13" s="118">
        <v>24</v>
      </c>
    </row>
    <row r="14" spans="2:24" ht="14.15" customHeight="1">
      <c r="B14" s="15"/>
      <c r="C14" s="16"/>
      <c r="D14" s="118"/>
      <c r="E14" s="118"/>
      <c r="F14" s="118"/>
      <c r="G14" s="118"/>
      <c r="H14" s="118"/>
      <c r="I14" s="118"/>
      <c r="J14" s="118"/>
      <c r="K14" s="118"/>
      <c r="L14" s="118"/>
      <c r="M14" s="118"/>
      <c r="N14" s="118"/>
      <c r="O14" s="118"/>
      <c r="P14" s="118"/>
      <c r="Q14" s="118"/>
      <c r="R14" s="118"/>
      <c r="S14" s="118"/>
      <c r="T14" s="118"/>
      <c r="U14" s="118"/>
      <c r="V14" s="118"/>
      <c r="W14" s="118"/>
      <c r="X14" s="118"/>
    </row>
    <row r="15" spans="2:24" ht="14.15" customHeight="1">
      <c r="B15" s="15" t="s">
        <v>1012</v>
      </c>
      <c r="C15" s="16" t="s">
        <v>29</v>
      </c>
      <c r="D15" s="5">
        <f>INTERN.COM!D10</f>
        <v>84</v>
      </c>
      <c r="E15" s="5">
        <f>INTERN.COM!E10</f>
        <v>117</v>
      </c>
      <c r="F15" s="5">
        <f>INTERN.COM!F10</f>
        <v>108</v>
      </c>
      <c r="G15" s="5">
        <f>INTERN.COM!G10</f>
        <v>168</v>
      </c>
      <c r="H15" s="5">
        <f>INTERN.COM!H10</f>
        <v>222</v>
      </c>
      <c r="I15" s="5">
        <f>INTERN.COM!I10</f>
        <v>228</v>
      </c>
      <c r="J15" s="5">
        <f>INTERN.COM!J10</f>
        <v>528</v>
      </c>
      <c r="K15" s="5">
        <f>INTERN.COM!K10</f>
        <v>585</v>
      </c>
      <c r="L15" s="5">
        <f>INTERN.COM!L10</f>
        <v>639</v>
      </c>
      <c r="M15" s="5">
        <f>INTERN.COM!M10</f>
        <v>750</v>
      </c>
      <c r="N15" s="5">
        <f>INTERN.COM!N10</f>
        <v>831</v>
      </c>
      <c r="O15" s="5">
        <f>INTERN.COM!O10</f>
        <v>783</v>
      </c>
      <c r="P15" s="5">
        <f>INTERN.COM!P10</f>
        <v>786</v>
      </c>
      <c r="Q15" s="5">
        <f>INTERN.COM!Q10</f>
        <v>918</v>
      </c>
      <c r="R15" s="5">
        <f>INTERN.COM!R10</f>
        <v>999</v>
      </c>
      <c r="S15" s="5">
        <f>INTERN.COM!S10</f>
        <v>1029</v>
      </c>
      <c r="T15" s="5">
        <f>INTERN.COM!T10</f>
        <v>1197</v>
      </c>
      <c r="U15" s="5">
        <f>INTERN.COM!U10</f>
        <v>1221</v>
      </c>
      <c r="V15" s="5">
        <f>INTERN.COM!V10</f>
        <v>1149</v>
      </c>
      <c r="W15" s="5">
        <f>INTERN.COM!W10</f>
        <v>1113</v>
      </c>
      <c r="X15" s="5">
        <f>INTERN.COM!X10</f>
        <v>852</v>
      </c>
    </row>
    <row r="16" spans="2:24" ht="14.15" customHeight="1">
      <c r="B16" s="15" t="s">
        <v>33</v>
      </c>
      <c r="C16" s="16" t="s">
        <v>29</v>
      </c>
      <c r="D16" s="5">
        <f>D10-D15</f>
        <v>198</v>
      </c>
      <c r="E16" s="5">
        <f t="shared" ref="E16:X16" si="0">E10-E15</f>
        <v>219</v>
      </c>
      <c r="F16" s="5">
        <f t="shared" si="0"/>
        <v>252</v>
      </c>
      <c r="G16" s="5">
        <f t="shared" si="0"/>
        <v>294</v>
      </c>
      <c r="H16" s="5">
        <f t="shared" si="0"/>
        <v>357</v>
      </c>
      <c r="I16" s="5">
        <f t="shared" si="0"/>
        <v>474</v>
      </c>
      <c r="J16" s="5">
        <f t="shared" si="0"/>
        <v>567</v>
      </c>
      <c r="K16" s="5">
        <f t="shared" si="0"/>
        <v>936</v>
      </c>
      <c r="L16" s="5">
        <f t="shared" si="0"/>
        <v>1329</v>
      </c>
      <c r="M16" s="5">
        <f t="shared" si="0"/>
        <v>1656</v>
      </c>
      <c r="N16" s="5">
        <f t="shared" si="0"/>
        <v>1968</v>
      </c>
      <c r="O16" s="5">
        <f t="shared" si="0"/>
        <v>2367</v>
      </c>
      <c r="P16" s="5">
        <f t="shared" si="0"/>
        <v>2577</v>
      </c>
      <c r="Q16" s="5">
        <f t="shared" si="0"/>
        <v>2745</v>
      </c>
      <c r="R16" s="5">
        <f t="shared" si="0"/>
        <v>2907</v>
      </c>
      <c r="S16" s="5">
        <f t="shared" si="0"/>
        <v>3057</v>
      </c>
      <c r="T16" s="5">
        <f t="shared" si="0"/>
        <v>3282</v>
      </c>
      <c r="U16" s="5">
        <f t="shared" si="0"/>
        <v>3561</v>
      </c>
      <c r="V16" s="5">
        <f t="shared" si="0"/>
        <v>3780</v>
      </c>
      <c r="W16" s="5">
        <f t="shared" si="0"/>
        <v>3963</v>
      </c>
      <c r="X16" s="5">
        <f t="shared" si="0"/>
        <v>4035</v>
      </c>
    </row>
    <row r="17" spans="2:24" ht="14.15" customHeight="1">
      <c r="B17" s="15"/>
      <c r="C17" s="16"/>
      <c r="D17" s="5"/>
      <c r="E17" s="5"/>
      <c r="F17" s="5"/>
      <c r="G17" s="5"/>
      <c r="H17" s="5"/>
      <c r="I17" s="5"/>
      <c r="J17" s="5"/>
      <c r="K17" s="5"/>
      <c r="L17" s="5"/>
      <c r="M17" s="5"/>
      <c r="N17" s="5"/>
      <c r="O17" s="5"/>
      <c r="P17" s="5"/>
      <c r="Q17" s="5"/>
      <c r="R17" s="5"/>
      <c r="S17" s="5"/>
      <c r="T17" s="5"/>
      <c r="U17" s="5"/>
      <c r="V17" s="5"/>
      <c r="W17" s="5"/>
      <c r="X17" s="99"/>
    </row>
    <row r="18" spans="2:24" ht="14.15" customHeight="1">
      <c r="B18" s="15" t="s">
        <v>82</v>
      </c>
      <c r="C18" s="16" t="s">
        <v>35</v>
      </c>
      <c r="D18" s="5" t="s">
        <v>27</v>
      </c>
      <c r="E18" s="5" t="s">
        <v>27</v>
      </c>
      <c r="F18" s="5" t="s">
        <v>27</v>
      </c>
      <c r="G18" s="5" t="s">
        <v>27</v>
      </c>
      <c r="H18" s="5" t="s">
        <v>27</v>
      </c>
      <c r="I18" s="5" t="s">
        <v>27</v>
      </c>
      <c r="J18" s="5" t="s">
        <v>27</v>
      </c>
      <c r="K18" s="5" t="s">
        <v>27</v>
      </c>
      <c r="L18" s="5" t="s">
        <v>27</v>
      </c>
      <c r="M18" s="5" t="s">
        <v>27</v>
      </c>
      <c r="N18" s="5" t="s">
        <v>27</v>
      </c>
      <c r="O18" s="5" t="s">
        <v>27</v>
      </c>
      <c r="P18" s="5" t="s">
        <v>27</v>
      </c>
      <c r="Q18" s="5" t="s">
        <v>27</v>
      </c>
      <c r="R18" s="5" t="s">
        <v>27</v>
      </c>
      <c r="S18" s="5" t="s">
        <v>27</v>
      </c>
      <c r="T18" s="5" t="s">
        <v>27</v>
      </c>
      <c r="U18" s="5" t="s">
        <v>27</v>
      </c>
      <c r="V18" s="5" t="s">
        <v>27</v>
      </c>
      <c r="W18" s="5" t="s">
        <v>27</v>
      </c>
      <c r="X18" s="5" t="s">
        <v>27</v>
      </c>
    </row>
    <row r="19" spans="2:24" ht="14.15" customHeight="1">
      <c r="B19" s="17" t="s">
        <v>36</v>
      </c>
      <c r="C19" s="16" t="s">
        <v>29</v>
      </c>
      <c r="D19" s="5">
        <v>105</v>
      </c>
      <c r="E19" s="5">
        <v>126</v>
      </c>
      <c r="F19" s="5">
        <v>150</v>
      </c>
      <c r="G19" s="5">
        <v>189</v>
      </c>
      <c r="H19" s="5">
        <v>243</v>
      </c>
      <c r="I19" s="5">
        <v>318</v>
      </c>
      <c r="J19" s="5">
        <v>504</v>
      </c>
      <c r="K19" s="5">
        <v>717</v>
      </c>
      <c r="L19" s="5">
        <v>915</v>
      </c>
      <c r="M19" s="5">
        <v>1107</v>
      </c>
      <c r="N19" s="5">
        <v>1269</v>
      </c>
      <c r="O19" s="5">
        <v>1422</v>
      </c>
      <c r="P19" s="5">
        <v>1530</v>
      </c>
      <c r="Q19" s="5">
        <v>1689</v>
      </c>
      <c r="R19" s="5">
        <v>1827</v>
      </c>
      <c r="S19" s="5">
        <v>1917</v>
      </c>
      <c r="T19" s="5">
        <v>2073</v>
      </c>
      <c r="U19" s="5">
        <v>2196</v>
      </c>
      <c r="V19" s="5">
        <v>2292</v>
      </c>
      <c r="W19" s="5">
        <v>2439</v>
      </c>
      <c r="X19" s="5">
        <v>2394</v>
      </c>
    </row>
    <row r="20" spans="2:24" ht="14.15" customHeight="1">
      <c r="B20" s="17" t="s">
        <v>37</v>
      </c>
      <c r="C20" s="16" t="s">
        <v>29</v>
      </c>
      <c r="D20" s="5">
        <v>177</v>
      </c>
      <c r="E20" s="5">
        <v>207</v>
      </c>
      <c r="F20" s="5">
        <v>213</v>
      </c>
      <c r="G20" s="5">
        <v>273</v>
      </c>
      <c r="H20" s="5">
        <v>336</v>
      </c>
      <c r="I20" s="5">
        <v>384</v>
      </c>
      <c r="J20" s="5">
        <v>588</v>
      </c>
      <c r="K20" s="5">
        <v>804</v>
      </c>
      <c r="L20" s="5">
        <v>1050</v>
      </c>
      <c r="M20" s="5">
        <v>1302</v>
      </c>
      <c r="N20" s="5">
        <v>1533</v>
      </c>
      <c r="O20" s="5">
        <v>1722</v>
      </c>
      <c r="P20" s="5">
        <v>1833</v>
      </c>
      <c r="Q20" s="5">
        <v>1977</v>
      </c>
      <c r="R20" s="5">
        <v>2076</v>
      </c>
      <c r="S20" s="5">
        <v>2166</v>
      </c>
      <c r="T20" s="5">
        <v>2406</v>
      </c>
      <c r="U20" s="5">
        <v>2589</v>
      </c>
      <c r="V20" s="5">
        <v>2637</v>
      </c>
      <c r="W20" s="5">
        <v>2640</v>
      </c>
      <c r="X20" s="5">
        <v>2493</v>
      </c>
    </row>
    <row r="21" spans="2:24" ht="14.15" customHeight="1">
      <c r="B21" s="17"/>
      <c r="C21" s="16"/>
      <c r="D21" s="5"/>
      <c r="E21" s="5"/>
      <c r="F21" s="5"/>
      <c r="G21" s="5"/>
      <c r="H21" s="5"/>
      <c r="I21" s="5"/>
      <c r="J21" s="5"/>
      <c r="K21" s="5"/>
      <c r="L21" s="5"/>
      <c r="M21" s="5"/>
      <c r="N21" s="5"/>
      <c r="O21" s="5"/>
      <c r="P21" s="5"/>
      <c r="Q21" s="5"/>
      <c r="R21" s="5"/>
      <c r="S21" s="5"/>
      <c r="T21" s="5"/>
      <c r="U21" s="5"/>
      <c r="V21" s="5"/>
      <c r="W21" s="5"/>
      <c r="X21" s="5"/>
    </row>
    <row r="22" spans="2:24" ht="14.15" customHeight="1">
      <c r="B22" s="15" t="s">
        <v>1029</v>
      </c>
      <c r="C22" s="16" t="s">
        <v>35</v>
      </c>
      <c r="D22" s="245" t="s">
        <v>85</v>
      </c>
      <c r="E22" s="246"/>
      <c r="F22" s="246"/>
      <c r="G22" s="246"/>
      <c r="H22" s="246"/>
      <c r="I22" s="246"/>
      <c r="J22" s="246"/>
      <c r="K22" s="246"/>
      <c r="L22" s="246"/>
      <c r="M22" s="246"/>
      <c r="N22" s="246"/>
      <c r="O22" s="246"/>
      <c r="P22" s="246"/>
      <c r="Q22" s="246"/>
      <c r="R22" s="246"/>
      <c r="S22" s="246"/>
      <c r="T22" s="246"/>
      <c r="U22" s="246"/>
      <c r="V22" s="246"/>
      <c r="W22" s="246"/>
      <c r="X22" s="247"/>
    </row>
    <row r="23" spans="2:24" ht="14.15" customHeight="1">
      <c r="B23" s="17" t="s">
        <v>86</v>
      </c>
      <c r="C23" s="16" t="s">
        <v>29</v>
      </c>
      <c r="D23" s="5">
        <v>12</v>
      </c>
      <c r="E23" s="5">
        <v>18</v>
      </c>
      <c r="F23" s="5">
        <v>15</v>
      </c>
      <c r="G23" s="5">
        <v>15</v>
      </c>
      <c r="H23" s="5">
        <v>15</v>
      </c>
      <c r="I23" s="5">
        <v>12</v>
      </c>
      <c r="J23" s="5">
        <v>36</v>
      </c>
      <c r="K23" s="5">
        <v>54</v>
      </c>
      <c r="L23" s="5">
        <v>78</v>
      </c>
      <c r="M23" s="5">
        <v>108</v>
      </c>
      <c r="N23" s="5">
        <v>117</v>
      </c>
      <c r="O23" s="5">
        <v>126</v>
      </c>
      <c r="P23" s="5">
        <v>132</v>
      </c>
      <c r="Q23" s="5">
        <v>144</v>
      </c>
      <c r="R23" s="5">
        <v>165</v>
      </c>
      <c r="S23" s="5">
        <v>213</v>
      </c>
      <c r="T23" s="5">
        <v>255</v>
      </c>
      <c r="U23" s="5">
        <v>297</v>
      </c>
      <c r="V23" s="5">
        <v>309</v>
      </c>
      <c r="W23" s="5">
        <v>315</v>
      </c>
      <c r="X23" s="5">
        <v>309</v>
      </c>
    </row>
    <row r="24" spans="2:24" ht="14.15" customHeight="1">
      <c r="B24" s="17" t="s">
        <v>87</v>
      </c>
      <c r="C24" s="16" t="s">
        <v>29</v>
      </c>
      <c r="D24" s="5">
        <v>6</v>
      </c>
      <c r="E24" s="5">
        <v>6</v>
      </c>
      <c r="F24" s="5">
        <v>9</v>
      </c>
      <c r="G24" s="5">
        <v>12</v>
      </c>
      <c r="H24" s="5">
        <v>18</v>
      </c>
      <c r="I24" s="5">
        <v>36</v>
      </c>
      <c r="J24" s="5">
        <v>69</v>
      </c>
      <c r="K24" s="5">
        <v>102</v>
      </c>
      <c r="L24" s="5">
        <v>135</v>
      </c>
      <c r="M24" s="5">
        <v>156</v>
      </c>
      <c r="N24" s="5">
        <v>198</v>
      </c>
      <c r="O24" s="5">
        <v>258</v>
      </c>
      <c r="P24" s="5">
        <v>318</v>
      </c>
      <c r="Q24" s="5">
        <v>420</v>
      </c>
      <c r="R24" s="5">
        <v>552</v>
      </c>
      <c r="S24" s="5">
        <v>618</v>
      </c>
      <c r="T24" s="5">
        <v>735</v>
      </c>
      <c r="U24" s="5">
        <v>813</v>
      </c>
      <c r="V24" s="5">
        <v>894</v>
      </c>
      <c r="W24" s="5">
        <v>972</v>
      </c>
      <c r="X24" s="5">
        <v>981</v>
      </c>
    </row>
    <row r="25" spans="2:24" ht="14.15" customHeight="1">
      <c r="B25" s="17" t="s">
        <v>88</v>
      </c>
      <c r="C25" s="16" t="s">
        <v>29</v>
      </c>
      <c r="D25" s="5">
        <v>9</v>
      </c>
      <c r="E25" s="5">
        <v>12</v>
      </c>
      <c r="F25" s="5">
        <v>12</v>
      </c>
      <c r="G25" s="5">
        <v>15</v>
      </c>
      <c r="H25" s="5">
        <v>21</v>
      </c>
      <c r="I25" s="5">
        <v>21</v>
      </c>
      <c r="J25" s="5">
        <v>63</v>
      </c>
      <c r="K25" s="5">
        <v>108</v>
      </c>
      <c r="L25" s="5">
        <v>144</v>
      </c>
      <c r="M25" s="5">
        <v>177</v>
      </c>
      <c r="N25" s="5">
        <v>213</v>
      </c>
      <c r="O25" s="5">
        <v>237</v>
      </c>
      <c r="P25" s="5">
        <v>258</v>
      </c>
      <c r="Q25" s="5">
        <v>300</v>
      </c>
      <c r="R25" s="5">
        <v>312</v>
      </c>
      <c r="S25" s="5">
        <v>348</v>
      </c>
      <c r="T25" s="5">
        <v>408</v>
      </c>
      <c r="U25" s="5">
        <v>426</v>
      </c>
      <c r="V25" s="5">
        <v>441</v>
      </c>
      <c r="W25" s="5">
        <v>471</v>
      </c>
      <c r="X25" s="5">
        <v>456</v>
      </c>
    </row>
    <row r="26" spans="2:24" ht="14.15" customHeight="1">
      <c r="B26" s="17" t="s">
        <v>89</v>
      </c>
      <c r="C26" s="16" t="s">
        <v>29</v>
      </c>
      <c r="D26" s="5">
        <v>15</v>
      </c>
      <c r="E26" s="5">
        <v>21</v>
      </c>
      <c r="F26" s="5">
        <v>27</v>
      </c>
      <c r="G26" s="5">
        <v>30</v>
      </c>
      <c r="H26" s="5">
        <v>39</v>
      </c>
      <c r="I26" s="5">
        <v>54</v>
      </c>
      <c r="J26" s="5">
        <v>90</v>
      </c>
      <c r="K26" s="5">
        <v>162</v>
      </c>
      <c r="L26" s="5">
        <v>243</v>
      </c>
      <c r="M26" s="5">
        <v>306</v>
      </c>
      <c r="N26" s="5">
        <v>330</v>
      </c>
      <c r="O26" s="5">
        <v>351</v>
      </c>
      <c r="P26" s="5">
        <v>348</v>
      </c>
      <c r="Q26" s="5">
        <v>324</v>
      </c>
      <c r="R26" s="5">
        <v>294</v>
      </c>
      <c r="S26" s="5">
        <v>258</v>
      </c>
      <c r="T26" s="5">
        <v>222</v>
      </c>
      <c r="U26" s="5">
        <v>186</v>
      </c>
      <c r="V26" s="5">
        <v>156</v>
      </c>
      <c r="W26" s="5">
        <v>138</v>
      </c>
      <c r="X26" s="5">
        <v>117</v>
      </c>
    </row>
    <row r="27" spans="2:24" ht="14.15" customHeight="1">
      <c r="B27" s="17" t="s">
        <v>90</v>
      </c>
      <c r="C27" s="16" t="s">
        <v>29</v>
      </c>
      <c r="D27" s="5">
        <v>90</v>
      </c>
      <c r="E27" s="5">
        <v>102</v>
      </c>
      <c r="F27" s="5">
        <v>93</v>
      </c>
      <c r="G27" s="5">
        <v>111</v>
      </c>
      <c r="H27" s="5">
        <v>120</v>
      </c>
      <c r="I27" s="5">
        <v>141</v>
      </c>
      <c r="J27" s="5">
        <v>216</v>
      </c>
      <c r="K27" s="5">
        <v>306</v>
      </c>
      <c r="L27" s="5">
        <v>402</v>
      </c>
      <c r="M27" s="5">
        <v>495</v>
      </c>
      <c r="N27" s="5">
        <v>597</v>
      </c>
      <c r="O27" s="5">
        <v>702</v>
      </c>
      <c r="P27" s="5">
        <v>735</v>
      </c>
      <c r="Q27" s="5">
        <v>801</v>
      </c>
      <c r="R27" s="5">
        <v>867</v>
      </c>
      <c r="S27" s="5">
        <v>909</v>
      </c>
      <c r="T27" s="5">
        <v>1029</v>
      </c>
      <c r="U27" s="5">
        <v>1170</v>
      </c>
      <c r="V27" s="5">
        <v>1230</v>
      </c>
      <c r="W27" s="5">
        <v>1275</v>
      </c>
      <c r="X27" s="5">
        <v>1206</v>
      </c>
    </row>
    <row r="28" spans="2:24" ht="14.15" customHeight="1">
      <c r="B28" s="17" t="s">
        <v>91</v>
      </c>
      <c r="C28" s="16" t="s">
        <v>29</v>
      </c>
      <c r="D28" s="5">
        <v>27</v>
      </c>
      <c r="E28" s="5">
        <v>27</v>
      </c>
      <c r="F28" s="5">
        <v>36</v>
      </c>
      <c r="G28" s="5">
        <v>39</v>
      </c>
      <c r="H28" s="5">
        <v>45</v>
      </c>
      <c r="I28" s="5">
        <v>48</v>
      </c>
      <c r="J28" s="5">
        <v>54</v>
      </c>
      <c r="K28" s="5">
        <v>69</v>
      </c>
      <c r="L28" s="5">
        <v>93</v>
      </c>
      <c r="M28" s="5">
        <v>129</v>
      </c>
      <c r="N28" s="5">
        <v>159</v>
      </c>
      <c r="O28" s="5">
        <v>159</v>
      </c>
      <c r="P28" s="5">
        <v>168</v>
      </c>
      <c r="Q28" s="5">
        <v>159</v>
      </c>
      <c r="R28" s="5">
        <v>165</v>
      </c>
      <c r="S28" s="5">
        <v>159</v>
      </c>
      <c r="T28" s="5">
        <v>183</v>
      </c>
      <c r="U28" s="5">
        <v>204</v>
      </c>
      <c r="V28" s="5">
        <v>213</v>
      </c>
      <c r="W28" s="5">
        <v>246</v>
      </c>
      <c r="X28" s="5">
        <v>261</v>
      </c>
    </row>
    <row r="29" spans="2:24" ht="14.15" customHeight="1">
      <c r="B29" s="17" t="s">
        <v>92</v>
      </c>
      <c r="C29" s="16" t="s">
        <v>29</v>
      </c>
      <c r="D29" s="5">
        <v>87</v>
      </c>
      <c r="E29" s="5">
        <v>102</v>
      </c>
      <c r="F29" s="5">
        <v>117</v>
      </c>
      <c r="G29" s="5">
        <v>159</v>
      </c>
      <c r="H29" s="5">
        <v>222</v>
      </c>
      <c r="I29" s="5">
        <v>279</v>
      </c>
      <c r="J29" s="5">
        <v>363</v>
      </c>
      <c r="K29" s="5">
        <v>450</v>
      </c>
      <c r="L29" s="5">
        <v>510</v>
      </c>
      <c r="M29" s="5">
        <v>570</v>
      </c>
      <c r="N29" s="5">
        <v>615</v>
      </c>
      <c r="O29" s="5">
        <v>669</v>
      </c>
      <c r="P29" s="5">
        <v>687</v>
      </c>
      <c r="Q29" s="5">
        <v>699</v>
      </c>
      <c r="R29" s="5">
        <v>687</v>
      </c>
      <c r="S29" s="5">
        <v>684</v>
      </c>
      <c r="T29" s="5">
        <v>711</v>
      </c>
      <c r="U29" s="5">
        <v>726</v>
      </c>
      <c r="V29" s="5">
        <v>711</v>
      </c>
      <c r="W29" s="5">
        <v>684</v>
      </c>
      <c r="X29" s="5">
        <v>621</v>
      </c>
    </row>
    <row r="30" spans="2:24" ht="14.15" customHeight="1">
      <c r="B30" s="17" t="s">
        <v>93</v>
      </c>
      <c r="C30" s="16" t="s">
        <v>29</v>
      </c>
      <c r="D30" s="5">
        <v>0</v>
      </c>
      <c r="E30" s="5">
        <v>0</v>
      </c>
      <c r="F30" s="5">
        <v>3</v>
      </c>
      <c r="G30" s="5">
        <v>6</v>
      </c>
      <c r="H30" s="5">
        <v>9</v>
      </c>
      <c r="I30" s="5">
        <v>12</v>
      </c>
      <c r="J30" s="5">
        <v>18</v>
      </c>
      <c r="K30" s="5">
        <v>33</v>
      </c>
      <c r="L30" s="5">
        <v>48</v>
      </c>
      <c r="M30" s="5">
        <v>66</v>
      </c>
      <c r="N30" s="5">
        <v>114</v>
      </c>
      <c r="O30" s="5">
        <v>159</v>
      </c>
      <c r="P30" s="5">
        <v>210</v>
      </c>
      <c r="Q30" s="5">
        <v>276</v>
      </c>
      <c r="R30" s="5">
        <v>330</v>
      </c>
      <c r="S30" s="5">
        <v>357</v>
      </c>
      <c r="T30" s="5">
        <v>381</v>
      </c>
      <c r="U30" s="5">
        <v>390</v>
      </c>
      <c r="V30" s="5">
        <v>411</v>
      </c>
      <c r="W30" s="5">
        <v>405</v>
      </c>
      <c r="X30" s="5">
        <v>381</v>
      </c>
    </row>
    <row r="31" spans="2:24" ht="14.15" customHeight="1">
      <c r="B31" s="17" t="s">
        <v>94</v>
      </c>
      <c r="C31" s="16" t="s">
        <v>29</v>
      </c>
      <c r="D31" s="5">
        <v>0</v>
      </c>
      <c r="E31" s="5">
        <v>0</v>
      </c>
      <c r="F31" s="5">
        <v>3</v>
      </c>
      <c r="G31" s="5">
        <v>3</v>
      </c>
      <c r="H31" s="5">
        <v>6</v>
      </c>
      <c r="I31" s="5">
        <v>9</v>
      </c>
      <c r="J31" s="5">
        <v>24</v>
      </c>
      <c r="K31" s="5">
        <v>30</v>
      </c>
      <c r="L31" s="5">
        <v>42</v>
      </c>
      <c r="M31" s="5">
        <v>60</v>
      </c>
      <c r="N31" s="5">
        <v>84</v>
      </c>
      <c r="O31" s="5">
        <v>87</v>
      </c>
      <c r="P31" s="5">
        <v>96</v>
      </c>
      <c r="Q31" s="5">
        <v>117</v>
      </c>
      <c r="R31" s="5">
        <v>117</v>
      </c>
      <c r="S31" s="5">
        <v>129</v>
      </c>
      <c r="T31" s="5">
        <v>144</v>
      </c>
      <c r="U31" s="5">
        <v>141</v>
      </c>
      <c r="V31" s="5">
        <v>135</v>
      </c>
      <c r="W31" s="5">
        <v>126</v>
      </c>
      <c r="X31" s="5">
        <v>129</v>
      </c>
    </row>
    <row r="32" spans="2:24" ht="14.15" customHeight="1">
      <c r="B32" s="17" t="s">
        <v>1030</v>
      </c>
      <c r="C32" s="16" t="s">
        <v>29</v>
      </c>
      <c r="D32" s="5">
        <v>9</v>
      </c>
      <c r="E32" s="5">
        <v>18</v>
      </c>
      <c r="F32" s="5">
        <v>24</v>
      </c>
      <c r="G32" s="5">
        <v>36</v>
      </c>
      <c r="H32" s="5">
        <v>42</v>
      </c>
      <c r="I32" s="5">
        <v>45</v>
      </c>
      <c r="J32" s="5">
        <v>87</v>
      </c>
      <c r="K32" s="5">
        <v>114</v>
      </c>
      <c r="L32" s="5">
        <v>165</v>
      </c>
      <c r="M32" s="5">
        <v>204</v>
      </c>
      <c r="N32" s="5">
        <v>234</v>
      </c>
      <c r="O32" s="5">
        <v>249</v>
      </c>
      <c r="P32" s="5">
        <v>255</v>
      </c>
      <c r="Q32" s="5">
        <v>279</v>
      </c>
      <c r="R32" s="5">
        <v>276</v>
      </c>
      <c r="S32" s="5">
        <v>267</v>
      </c>
      <c r="T32" s="5">
        <v>258</v>
      </c>
      <c r="U32" s="5">
        <v>288</v>
      </c>
      <c r="V32" s="5">
        <v>285</v>
      </c>
      <c r="W32" s="5">
        <v>288</v>
      </c>
      <c r="X32" s="5">
        <v>270</v>
      </c>
    </row>
    <row r="33" spans="2:24" ht="14.15" customHeight="1">
      <c r="B33" s="17" t="s">
        <v>1031</v>
      </c>
      <c r="C33" s="16" t="s">
        <v>29</v>
      </c>
      <c r="D33" s="5">
        <v>9</v>
      </c>
      <c r="E33" s="5">
        <v>12</v>
      </c>
      <c r="F33" s="5">
        <v>9</v>
      </c>
      <c r="G33" s="5">
        <v>18</v>
      </c>
      <c r="H33" s="5">
        <v>24</v>
      </c>
      <c r="I33" s="5">
        <v>30</v>
      </c>
      <c r="J33" s="5">
        <v>51</v>
      </c>
      <c r="K33" s="5">
        <v>69</v>
      </c>
      <c r="L33" s="5">
        <v>75</v>
      </c>
      <c r="M33" s="5">
        <v>99</v>
      </c>
      <c r="N33" s="5">
        <v>102</v>
      </c>
      <c r="O33" s="5">
        <v>105</v>
      </c>
      <c r="P33" s="5">
        <v>111</v>
      </c>
      <c r="Q33" s="5">
        <v>108</v>
      </c>
      <c r="R33" s="5">
        <v>93</v>
      </c>
      <c r="S33" s="5">
        <v>90</v>
      </c>
      <c r="T33" s="5">
        <v>90</v>
      </c>
      <c r="U33" s="5">
        <v>81</v>
      </c>
      <c r="V33" s="5">
        <v>84</v>
      </c>
      <c r="W33" s="5">
        <v>78</v>
      </c>
      <c r="X33" s="5">
        <v>75</v>
      </c>
    </row>
    <row r="34" spans="2:24" ht="14.15" customHeight="1">
      <c r="B34" s="17" t="s">
        <v>95</v>
      </c>
      <c r="C34" s="16" t="s">
        <v>29</v>
      </c>
      <c r="D34" s="5">
        <v>15</v>
      </c>
      <c r="E34" s="5">
        <v>21</v>
      </c>
      <c r="F34" s="5">
        <v>18</v>
      </c>
      <c r="G34" s="5">
        <v>21</v>
      </c>
      <c r="H34" s="5">
        <v>18</v>
      </c>
      <c r="I34" s="5">
        <v>18</v>
      </c>
      <c r="J34" s="5">
        <v>24</v>
      </c>
      <c r="K34" s="5">
        <v>27</v>
      </c>
      <c r="L34" s="5">
        <v>36</v>
      </c>
      <c r="M34" s="5">
        <v>36</v>
      </c>
      <c r="N34" s="5">
        <v>39</v>
      </c>
      <c r="O34" s="5">
        <v>45</v>
      </c>
      <c r="P34" s="5">
        <v>45</v>
      </c>
      <c r="Q34" s="5">
        <v>42</v>
      </c>
      <c r="R34" s="5">
        <v>42</v>
      </c>
      <c r="S34" s="5">
        <v>51</v>
      </c>
      <c r="T34" s="5">
        <v>63</v>
      </c>
      <c r="U34" s="5">
        <v>63</v>
      </c>
      <c r="V34" s="5">
        <v>69</v>
      </c>
      <c r="W34" s="5">
        <v>81</v>
      </c>
      <c r="X34" s="5">
        <v>84</v>
      </c>
    </row>
    <row r="35" spans="2:24" ht="14.15" customHeight="1">
      <c r="B35" s="17"/>
      <c r="C35" s="16"/>
      <c r="D35" s="5"/>
      <c r="E35" s="5"/>
      <c r="F35" s="5"/>
      <c r="G35" s="5"/>
      <c r="H35" s="5"/>
      <c r="I35" s="5"/>
      <c r="J35" s="5"/>
      <c r="K35" s="5"/>
      <c r="L35" s="5"/>
      <c r="M35" s="5"/>
      <c r="N35" s="5"/>
      <c r="O35" s="5"/>
      <c r="P35" s="5"/>
      <c r="Q35" s="5"/>
      <c r="R35" s="5"/>
      <c r="S35" s="5"/>
      <c r="T35" s="5"/>
      <c r="U35" s="5"/>
      <c r="V35" s="5"/>
      <c r="W35" s="5"/>
      <c r="X35" s="5"/>
    </row>
    <row r="36" spans="2:24" ht="14.15" customHeight="1">
      <c r="B36" s="15" t="s">
        <v>1013</v>
      </c>
      <c r="C36" s="16" t="s">
        <v>35</v>
      </c>
      <c r="D36" s="5" t="s">
        <v>27</v>
      </c>
      <c r="E36" s="5" t="s">
        <v>27</v>
      </c>
      <c r="F36" s="5" t="s">
        <v>27</v>
      </c>
      <c r="G36" s="5" t="s">
        <v>27</v>
      </c>
      <c r="H36" s="5" t="s">
        <v>27</v>
      </c>
      <c r="I36" s="5" t="s">
        <v>27</v>
      </c>
      <c r="J36" s="5" t="s">
        <v>27</v>
      </c>
      <c r="K36" s="5" t="s">
        <v>27</v>
      </c>
      <c r="L36" s="5" t="s">
        <v>27</v>
      </c>
      <c r="M36" s="5" t="s">
        <v>27</v>
      </c>
      <c r="N36" s="5" t="s">
        <v>27</v>
      </c>
      <c r="O36" s="5" t="s">
        <v>27</v>
      </c>
      <c r="P36" s="5" t="s">
        <v>27</v>
      </c>
      <c r="Q36" s="5" t="s">
        <v>27</v>
      </c>
      <c r="R36" s="5" t="s">
        <v>27</v>
      </c>
      <c r="S36" s="5" t="s">
        <v>27</v>
      </c>
      <c r="T36" s="5" t="s">
        <v>27</v>
      </c>
      <c r="U36" s="5" t="s">
        <v>27</v>
      </c>
      <c r="V36" s="5" t="s">
        <v>27</v>
      </c>
      <c r="W36" s="5" t="s">
        <v>27</v>
      </c>
      <c r="X36" s="5" t="s">
        <v>27</v>
      </c>
    </row>
    <row r="37" spans="2:24" ht="14.15" customHeight="1">
      <c r="B37" s="17" t="s">
        <v>1014</v>
      </c>
      <c r="C37" s="16" t="s">
        <v>29</v>
      </c>
      <c r="D37" s="5">
        <v>15</v>
      </c>
      <c r="E37" s="5">
        <v>15</v>
      </c>
      <c r="F37" s="5">
        <v>9</v>
      </c>
      <c r="G37" s="5">
        <v>21</v>
      </c>
      <c r="H37" s="5">
        <v>24</v>
      </c>
      <c r="I37" s="5">
        <v>30</v>
      </c>
      <c r="J37" s="5">
        <v>66</v>
      </c>
      <c r="K37" s="5">
        <v>72</v>
      </c>
      <c r="L37" s="5">
        <v>72</v>
      </c>
      <c r="M37" s="5">
        <v>111</v>
      </c>
      <c r="N37" s="5">
        <v>114</v>
      </c>
      <c r="O37" s="5">
        <v>132</v>
      </c>
      <c r="P37" s="5">
        <v>126</v>
      </c>
      <c r="Q37" s="5">
        <v>99</v>
      </c>
      <c r="R37" s="5">
        <v>120</v>
      </c>
      <c r="S37" s="5">
        <v>123</v>
      </c>
      <c r="T37" s="5">
        <v>153</v>
      </c>
      <c r="U37" s="5">
        <v>162</v>
      </c>
      <c r="V37" s="5">
        <v>141</v>
      </c>
      <c r="W37" s="5">
        <v>120</v>
      </c>
      <c r="X37" s="5">
        <v>90</v>
      </c>
    </row>
    <row r="38" spans="2:24" ht="14.15" customHeight="1">
      <c r="B38" s="17" t="s">
        <v>1015</v>
      </c>
      <c r="C38" s="16" t="s">
        <v>29</v>
      </c>
      <c r="D38" s="5">
        <v>63</v>
      </c>
      <c r="E38" s="5">
        <v>78</v>
      </c>
      <c r="F38" s="5">
        <v>93</v>
      </c>
      <c r="G38" s="5">
        <v>150</v>
      </c>
      <c r="H38" s="5">
        <v>213</v>
      </c>
      <c r="I38" s="5">
        <v>246</v>
      </c>
      <c r="J38" s="5">
        <v>399</v>
      </c>
      <c r="K38" s="5">
        <v>540</v>
      </c>
      <c r="L38" s="5">
        <v>702</v>
      </c>
      <c r="M38" s="5">
        <v>825</v>
      </c>
      <c r="N38" s="5">
        <v>951</v>
      </c>
      <c r="O38" s="5">
        <v>987</v>
      </c>
      <c r="P38" s="5">
        <v>1098</v>
      </c>
      <c r="Q38" s="5">
        <v>1239</v>
      </c>
      <c r="R38" s="5">
        <v>1323</v>
      </c>
      <c r="S38" s="5">
        <v>1359</v>
      </c>
      <c r="T38" s="5">
        <v>1407</v>
      </c>
      <c r="U38" s="5">
        <v>1485</v>
      </c>
      <c r="V38" s="5">
        <v>1551</v>
      </c>
      <c r="W38" s="5">
        <v>1611</v>
      </c>
      <c r="X38" s="5">
        <v>1461</v>
      </c>
    </row>
    <row r="39" spans="2:24" ht="14.15" customHeight="1">
      <c r="B39" s="17" t="s">
        <v>1016</v>
      </c>
      <c r="C39" s="16" t="s">
        <v>29</v>
      </c>
      <c r="D39" s="5">
        <v>96</v>
      </c>
      <c r="E39" s="5">
        <v>96</v>
      </c>
      <c r="F39" s="5">
        <v>99</v>
      </c>
      <c r="G39" s="5">
        <v>120</v>
      </c>
      <c r="H39" s="5">
        <v>165</v>
      </c>
      <c r="I39" s="5">
        <v>213</v>
      </c>
      <c r="J39" s="5">
        <v>327</v>
      </c>
      <c r="K39" s="5">
        <v>483</v>
      </c>
      <c r="L39" s="5">
        <v>600</v>
      </c>
      <c r="M39" s="5">
        <v>753</v>
      </c>
      <c r="N39" s="5">
        <v>906</v>
      </c>
      <c r="O39" s="5">
        <v>1053</v>
      </c>
      <c r="P39" s="5">
        <v>1116</v>
      </c>
      <c r="Q39" s="5">
        <v>1218</v>
      </c>
      <c r="R39" s="5">
        <v>1293</v>
      </c>
      <c r="S39" s="5">
        <v>1377</v>
      </c>
      <c r="T39" s="5">
        <v>1548</v>
      </c>
      <c r="U39" s="5">
        <v>1638</v>
      </c>
      <c r="V39" s="5">
        <v>1701</v>
      </c>
      <c r="W39" s="5">
        <v>1713</v>
      </c>
      <c r="X39" s="5">
        <v>1695</v>
      </c>
    </row>
    <row r="40" spans="2:24" ht="14.15" customHeight="1">
      <c r="B40" s="17" t="s">
        <v>1017</v>
      </c>
      <c r="C40" s="16" t="s">
        <v>29</v>
      </c>
      <c r="D40" s="5">
        <v>93</v>
      </c>
      <c r="E40" s="5">
        <v>120</v>
      </c>
      <c r="F40" s="5">
        <v>138</v>
      </c>
      <c r="G40" s="5">
        <v>147</v>
      </c>
      <c r="H40" s="5">
        <v>150</v>
      </c>
      <c r="I40" s="5">
        <v>180</v>
      </c>
      <c r="J40" s="5">
        <v>243</v>
      </c>
      <c r="K40" s="5">
        <v>351</v>
      </c>
      <c r="L40" s="5">
        <v>492</v>
      </c>
      <c r="M40" s="5">
        <v>591</v>
      </c>
      <c r="N40" s="5">
        <v>696</v>
      </c>
      <c r="O40" s="5">
        <v>822</v>
      </c>
      <c r="P40" s="5">
        <v>879</v>
      </c>
      <c r="Q40" s="5">
        <v>942</v>
      </c>
      <c r="R40" s="5">
        <v>1008</v>
      </c>
      <c r="S40" s="5">
        <v>1050</v>
      </c>
      <c r="T40" s="5">
        <v>1182</v>
      </c>
      <c r="U40" s="5">
        <v>1293</v>
      </c>
      <c r="V40" s="5">
        <v>1329</v>
      </c>
      <c r="W40" s="5">
        <v>1416</v>
      </c>
      <c r="X40" s="5">
        <v>1398</v>
      </c>
    </row>
    <row r="41" spans="2:24" ht="14.15" customHeight="1">
      <c r="B41" s="17" t="s">
        <v>44</v>
      </c>
      <c r="C41" s="16" t="s">
        <v>29</v>
      </c>
      <c r="D41" s="8">
        <v>15</v>
      </c>
      <c r="E41" s="8">
        <v>21</v>
      </c>
      <c r="F41" s="8">
        <v>18</v>
      </c>
      <c r="G41" s="8">
        <v>24</v>
      </c>
      <c r="H41" s="8">
        <v>24</v>
      </c>
      <c r="I41" s="8">
        <v>33</v>
      </c>
      <c r="J41" s="8">
        <v>60</v>
      </c>
      <c r="K41" s="8">
        <v>75</v>
      </c>
      <c r="L41" s="8">
        <v>102</v>
      </c>
      <c r="M41" s="8">
        <v>126</v>
      </c>
      <c r="N41" s="8">
        <v>132</v>
      </c>
      <c r="O41" s="8">
        <v>150</v>
      </c>
      <c r="P41" s="8">
        <v>147</v>
      </c>
      <c r="Q41" s="8">
        <v>162</v>
      </c>
      <c r="R41" s="8">
        <v>162</v>
      </c>
      <c r="S41" s="8">
        <v>171</v>
      </c>
      <c r="T41" s="8">
        <v>192</v>
      </c>
      <c r="U41" s="8">
        <v>204</v>
      </c>
      <c r="V41" s="8">
        <v>204</v>
      </c>
      <c r="W41" s="8">
        <v>216</v>
      </c>
      <c r="X41" s="8">
        <v>243</v>
      </c>
    </row>
    <row r="42" spans="2:24" ht="14.15" customHeight="1">
      <c r="B42" s="28"/>
      <c r="C42" s="18"/>
      <c r="D42" s="8"/>
      <c r="E42" s="8"/>
      <c r="F42" s="8"/>
      <c r="G42" s="8"/>
      <c r="H42" s="8"/>
      <c r="I42" s="8"/>
      <c r="J42" s="8"/>
      <c r="K42" s="8"/>
      <c r="L42" s="8"/>
      <c r="M42" s="8"/>
      <c r="N42" s="8"/>
      <c r="O42" s="8"/>
      <c r="P42" s="8"/>
      <c r="Q42" s="8"/>
      <c r="R42" s="8"/>
      <c r="S42" s="8"/>
      <c r="T42" s="8"/>
      <c r="U42" s="8"/>
      <c r="V42" s="8"/>
      <c r="W42" s="8"/>
      <c r="X42" s="8"/>
    </row>
    <row r="43" spans="2:24" ht="14.15" customHeight="1">
      <c r="B43" s="252" t="s">
        <v>1018</v>
      </c>
      <c r="C43" s="18" t="s">
        <v>45</v>
      </c>
      <c r="D43" s="10">
        <v>30</v>
      </c>
      <c r="E43" s="10">
        <v>30</v>
      </c>
      <c r="F43" s="10">
        <v>30</v>
      </c>
      <c r="G43" s="10">
        <v>27</v>
      </c>
      <c r="H43" s="10">
        <v>27</v>
      </c>
      <c r="I43" s="10">
        <v>27</v>
      </c>
      <c r="J43" s="10">
        <v>27</v>
      </c>
      <c r="K43" s="10">
        <v>27</v>
      </c>
      <c r="L43" s="10">
        <v>27</v>
      </c>
      <c r="M43" s="10">
        <v>27</v>
      </c>
      <c r="N43" s="10">
        <v>27</v>
      </c>
      <c r="O43" s="10">
        <v>27</v>
      </c>
      <c r="P43" s="10">
        <v>27</v>
      </c>
      <c r="Q43" s="10">
        <v>27</v>
      </c>
      <c r="R43" s="10">
        <v>27</v>
      </c>
      <c r="S43" s="10">
        <v>27</v>
      </c>
      <c r="T43" s="10">
        <v>27</v>
      </c>
      <c r="U43" s="10">
        <v>27</v>
      </c>
      <c r="V43" s="10">
        <v>27</v>
      </c>
      <c r="W43" s="10">
        <v>27</v>
      </c>
      <c r="X43" s="10">
        <v>30</v>
      </c>
    </row>
    <row r="44" spans="2:24" ht="14.15" customHeight="1">
      <c r="B44" s="253"/>
      <c r="C44" s="18" t="s">
        <v>46</v>
      </c>
      <c r="D44" s="10">
        <v>33.729999999999997</v>
      </c>
      <c r="E44" s="10">
        <v>33.93</v>
      </c>
      <c r="F44" s="10">
        <v>34.04</v>
      </c>
      <c r="G44" s="10">
        <v>33.25</v>
      </c>
      <c r="H44" s="10">
        <v>32.549999999999997</v>
      </c>
      <c r="I44" s="10">
        <v>32.590000000000003</v>
      </c>
      <c r="J44" s="10">
        <v>32.229999999999997</v>
      </c>
      <c r="K44" s="10">
        <v>32.270000000000003</v>
      </c>
      <c r="L44" s="10">
        <v>32.590000000000003</v>
      </c>
      <c r="M44" s="10">
        <v>32.42</v>
      </c>
      <c r="N44" s="10">
        <v>32.46</v>
      </c>
      <c r="O44" s="10">
        <v>32.64</v>
      </c>
      <c r="P44" s="10">
        <v>32.590000000000003</v>
      </c>
      <c r="Q44" s="10">
        <v>32.659999999999997</v>
      </c>
      <c r="R44" s="10">
        <v>32.57</v>
      </c>
      <c r="S44" s="10">
        <v>32.630000000000003</v>
      </c>
      <c r="T44" s="10">
        <v>32.68</v>
      </c>
      <c r="U44" s="10">
        <v>32.79</v>
      </c>
      <c r="V44" s="10">
        <v>32.75</v>
      </c>
      <c r="W44" s="10">
        <v>32.85</v>
      </c>
      <c r="X44" s="10">
        <v>33.159999999999997</v>
      </c>
    </row>
    <row r="45" spans="2:24" ht="14.15" customHeight="1">
      <c r="B45" s="253"/>
      <c r="C45" s="18" t="s">
        <v>47</v>
      </c>
      <c r="D45" s="10">
        <v>33</v>
      </c>
      <c r="E45" s="10">
        <v>33</v>
      </c>
      <c r="F45" s="10">
        <v>33</v>
      </c>
      <c r="G45" s="10">
        <v>30</v>
      </c>
      <c r="H45" s="10">
        <v>30</v>
      </c>
      <c r="I45" s="10">
        <v>30</v>
      </c>
      <c r="J45" s="10">
        <v>30</v>
      </c>
      <c r="K45" s="10">
        <v>30</v>
      </c>
      <c r="L45" s="10">
        <v>30</v>
      </c>
      <c r="M45" s="10">
        <v>30</v>
      </c>
      <c r="N45" s="10">
        <v>30</v>
      </c>
      <c r="O45" s="10">
        <v>30</v>
      </c>
      <c r="P45" s="10">
        <v>30</v>
      </c>
      <c r="Q45" s="10">
        <v>30</v>
      </c>
      <c r="R45" s="10">
        <v>30</v>
      </c>
      <c r="S45" s="10">
        <v>30</v>
      </c>
      <c r="T45" s="10">
        <v>30</v>
      </c>
      <c r="U45" s="10">
        <v>33</v>
      </c>
      <c r="V45" s="10">
        <v>33</v>
      </c>
      <c r="W45" s="10">
        <v>33</v>
      </c>
      <c r="X45" s="10">
        <v>33</v>
      </c>
    </row>
    <row r="46" spans="2:24" ht="14.15" customHeight="1">
      <c r="B46" s="253"/>
      <c r="C46" s="18" t="s">
        <v>48</v>
      </c>
      <c r="D46" s="10">
        <v>36</v>
      </c>
      <c r="E46" s="10">
        <v>39</v>
      </c>
      <c r="F46" s="10">
        <v>39</v>
      </c>
      <c r="G46" s="10">
        <v>39</v>
      </c>
      <c r="H46" s="10">
        <v>36</v>
      </c>
      <c r="I46" s="10">
        <v>36</v>
      </c>
      <c r="J46" s="10">
        <v>36</v>
      </c>
      <c r="K46" s="10">
        <v>36</v>
      </c>
      <c r="L46" s="10">
        <v>36</v>
      </c>
      <c r="M46" s="10">
        <v>36</v>
      </c>
      <c r="N46" s="10">
        <v>36</v>
      </c>
      <c r="O46" s="10">
        <v>36</v>
      </c>
      <c r="P46" s="10">
        <v>36</v>
      </c>
      <c r="Q46" s="10">
        <v>36</v>
      </c>
      <c r="R46" s="10">
        <v>36</v>
      </c>
      <c r="S46" s="10">
        <v>36</v>
      </c>
      <c r="T46" s="10">
        <v>36</v>
      </c>
      <c r="U46" s="10">
        <v>36</v>
      </c>
      <c r="V46" s="10">
        <v>36</v>
      </c>
      <c r="W46" s="10">
        <v>36</v>
      </c>
      <c r="X46" s="10">
        <v>36</v>
      </c>
    </row>
    <row r="47" spans="2:24" ht="14.15" customHeight="1">
      <c r="B47" s="254"/>
      <c r="C47" s="18" t="s">
        <v>49</v>
      </c>
      <c r="D47" s="10">
        <v>7.06</v>
      </c>
      <c r="E47" s="10">
        <v>7.22</v>
      </c>
      <c r="F47" s="10">
        <v>6.8</v>
      </c>
      <c r="G47" s="10">
        <v>7.04</v>
      </c>
      <c r="H47" s="10">
        <v>6.91</v>
      </c>
      <c r="I47" s="10">
        <v>6.66</v>
      </c>
      <c r="J47" s="10">
        <v>6.88</v>
      </c>
      <c r="K47" s="10">
        <v>6.67</v>
      </c>
      <c r="L47" s="10">
        <v>6.64</v>
      </c>
      <c r="M47" s="10">
        <v>6.57</v>
      </c>
      <c r="N47" s="10">
        <v>6.63</v>
      </c>
      <c r="O47" s="10">
        <v>6.62</v>
      </c>
      <c r="P47" s="10">
        <v>6.48</v>
      </c>
      <c r="Q47" s="10">
        <v>6.49</v>
      </c>
      <c r="R47" s="10">
        <v>6.44</v>
      </c>
      <c r="S47" s="10">
        <v>6.38</v>
      </c>
      <c r="T47" s="10">
        <v>6.38</v>
      </c>
      <c r="U47" s="10">
        <v>6.34</v>
      </c>
      <c r="V47" s="10">
        <v>6.31</v>
      </c>
      <c r="W47" s="10">
        <v>6.31</v>
      </c>
      <c r="X47" s="10">
        <v>6.41</v>
      </c>
    </row>
    <row r="48" spans="2:24" ht="14.15" customHeight="1">
      <c r="B48" s="25"/>
      <c r="C48" s="18"/>
      <c r="D48" s="9" t="s">
        <v>27</v>
      </c>
      <c r="E48" s="9" t="s">
        <v>27</v>
      </c>
      <c r="F48" s="9" t="s">
        <v>27</v>
      </c>
      <c r="G48" s="9" t="s">
        <v>27</v>
      </c>
      <c r="H48" s="9" t="s">
        <v>27</v>
      </c>
      <c r="I48" s="9" t="s">
        <v>27</v>
      </c>
      <c r="J48" s="9" t="s">
        <v>27</v>
      </c>
      <c r="K48" s="9" t="s">
        <v>27</v>
      </c>
      <c r="L48" s="9" t="s">
        <v>27</v>
      </c>
      <c r="M48" s="9" t="s">
        <v>27</v>
      </c>
      <c r="N48" s="9" t="s">
        <v>27</v>
      </c>
      <c r="O48" s="9" t="s">
        <v>27</v>
      </c>
      <c r="P48" s="9" t="s">
        <v>27</v>
      </c>
      <c r="Q48" s="9" t="s">
        <v>27</v>
      </c>
      <c r="R48" s="9" t="s">
        <v>27</v>
      </c>
      <c r="S48" s="9" t="s">
        <v>27</v>
      </c>
      <c r="T48" s="9" t="s">
        <v>27</v>
      </c>
      <c r="U48" s="9" t="s">
        <v>27</v>
      </c>
      <c r="V48" s="9" t="s">
        <v>27</v>
      </c>
      <c r="W48" s="9" t="s">
        <v>27</v>
      </c>
      <c r="X48" s="9" t="s">
        <v>27</v>
      </c>
    </row>
    <row r="49" spans="2:24" ht="14.15" customHeight="1">
      <c r="B49" s="15" t="s">
        <v>50</v>
      </c>
      <c r="C49" s="16" t="s">
        <v>35</v>
      </c>
      <c r="D49" s="245" t="s">
        <v>1032</v>
      </c>
      <c r="E49" s="246"/>
      <c r="F49" s="246"/>
      <c r="G49" s="246"/>
      <c r="H49" s="246"/>
      <c r="I49" s="246"/>
      <c r="J49" s="246"/>
      <c r="K49" s="246"/>
      <c r="L49" s="246"/>
      <c r="M49" s="246"/>
      <c r="N49" s="246"/>
      <c r="O49" s="246"/>
      <c r="P49" s="246"/>
      <c r="Q49" s="246"/>
      <c r="R49" s="246"/>
      <c r="S49" s="246"/>
      <c r="T49" s="246"/>
      <c r="U49" s="246"/>
      <c r="V49" s="246"/>
      <c r="W49" s="246"/>
      <c r="X49" s="247"/>
    </row>
    <row r="50" spans="2:24" ht="14.15" customHeight="1">
      <c r="B50" s="17" t="s">
        <v>51</v>
      </c>
      <c r="C50" s="16" t="s">
        <v>29</v>
      </c>
      <c r="D50" s="5">
        <v>252</v>
      </c>
      <c r="E50" s="5">
        <v>291</v>
      </c>
      <c r="F50" s="5">
        <v>303</v>
      </c>
      <c r="G50" s="5">
        <v>360</v>
      </c>
      <c r="H50" s="5">
        <v>477</v>
      </c>
      <c r="I50" s="5">
        <v>555</v>
      </c>
      <c r="J50" s="5">
        <v>780</v>
      </c>
      <c r="K50" s="5">
        <v>1149</v>
      </c>
      <c r="L50" s="5">
        <v>1491</v>
      </c>
      <c r="M50" s="5">
        <v>1848</v>
      </c>
      <c r="N50" s="5">
        <v>2013</v>
      </c>
      <c r="O50" s="5">
        <v>2271</v>
      </c>
      <c r="P50" s="5">
        <v>2427</v>
      </c>
      <c r="Q50" s="5">
        <v>2487</v>
      </c>
      <c r="R50" s="5">
        <v>2646</v>
      </c>
      <c r="S50" s="5">
        <v>2847</v>
      </c>
      <c r="T50" s="5">
        <v>3057</v>
      </c>
      <c r="U50" s="5">
        <v>3138</v>
      </c>
      <c r="V50" s="5">
        <v>3297</v>
      </c>
      <c r="W50" s="5">
        <v>3432</v>
      </c>
      <c r="X50" s="5">
        <v>3225</v>
      </c>
    </row>
    <row r="51" spans="2:24" ht="14.15" customHeight="1">
      <c r="B51" s="17" t="s">
        <v>52</v>
      </c>
      <c r="C51" s="16" t="s">
        <v>29</v>
      </c>
      <c r="D51" s="5">
        <v>9</v>
      </c>
      <c r="E51" s="5">
        <v>6</v>
      </c>
      <c r="F51" s="5">
        <v>9</v>
      </c>
      <c r="G51" s="5">
        <v>24</v>
      </c>
      <c r="H51" s="5">
        <v>30</v>
      </c>
      <c r="I51" s="5">
        <v>42</v>
      </c>
      <c r="J51" s="5">
        <v>54</v>
      </c>
      <c r="K51" s="5">
        <v>63</v>
      </c>
      <c r="L51" s="5">
        <v>108</v>
      </c>
      <c r="M51" s="5">
        <v>123</v>
      </c>
      <c r="N51" s="5">
        <v>129</v>
      </c>
      <c r="O51" s="5">
        <v>159</v>
      </c>
      <c r="P51" s="5">
        <v>144</v>
      </c>
      <c r="Q51" s="5">
        <v>168</v>
      </c>
      <c r="R51" s="5">
        <v>171</v>
      </c>
      <c r="S51" s="5">
        <v>198</v>
      </c>
      <c r="T51" s="5">
        <v>210</v>
      </c>
      <c r="U51" s="5">
        <v>294</v>
      </c>
      <c r="V51" s="5">
        <v>258</v>
      </c>
      <c r="W51" s="5">
        <v>252</v>
      </c>
      <c r="X51" s="5">
        <v>219</v>
      </c>
    </row>
    <row r="52" spans="2:24" ht="14.15" customHeight="1">
      <c r="B52" s="17" t="s">
        <v>53</v>
      </c>
      <c r="C52" s="16" t="s">
        <v>29</v>
      </c>
      <c r="D52" s="5">
        <v>12</v>
      </c>
      <c r="E52" s="5">
        <v>24</v>
      </c>
      <c r="F52" s="5">
        <v>42</v>
      </c>
      <c r="G52" s="5">
        <v>57</v>
      </c>
      <c r="H52" s="5">
        <v>51</v>
      </c>
      <c r="I52" s="5">
        <v>48</v>
      </c>
      <c r="J52" s="5">
        <v>87</v>
      </c>
      <c r="K52" s="5">
        <v>111</v>
      </c>
      <c r="L52" s="5">
        <v>129</v>
      </c>
      <c r="M52" s="5">
        <v>141</v>
      </c>
      <c r="N52" s="5">
        <v>234</v>
      </c>
      <c r="O52" s="5">
        <v>231</v>
      </c>
      <c r="P52" s="5">
        <v>240</v>
      </c>
      <c r="Q52" s="5">
        <v>345</v>
      </c>
      <c r="R52" s="5">
        <v>321</v>
      </c>
      <c r="S52" s="5">
        <v>393</v>
      </c>
      <c r="T52" s="5">
        <v>411</v>
      </c>
      <c r="U52" s="5">
        <v>522</v>
      </c>
      <c r="V52" s="5">
        <v>531</v>
      </c>
      <c r="W52" s="5">
        <v>552</v>
      </c>
      <c r="X52" s="5">
        <v>690</v>
      </c>
    </row>
    <row r="53" spans="2:24" ht="14.15" customHeight="1">
      <c r="B53" s="17" t="s">
        <v>54</v>
      </c>
      <c r="C53" s="16" t="s">
        <v>29</v>
      </c>
      <c r="D53" s="5">
        <v>6</v>
      </c>
      <c r="E53" s="5">
        <v>12</v>
      </c>
      <c r="F53" s="5">
        <v>9</v>
      </c>
      <c r="G53" s="5">
        <v>21</v>
      </c>
      <c r="H53" s="5">
        <v>21</v>
      </c>
      <c r="I53" s="5">
        <v>60</v>
      </c>
      <c r="J53" s="5">
        <v>174</v>
      </c>
      <c r="K53" s="5">
        <v>198</v>
      </c>
      <c r="L53" s="5">
        <v>240</v>
      </c>
      <c r="M53" s="5">
        <v>294</v>
      </c>
      <c r="N53" s="5">
        <v>423</v>
      </c>
      <c r="O53" s="5">
        <v>489</v>
      </c>
      <c r="P53" s="5">
        <v>552</v>
      </c>
      <c r="Q53" s="5">
        <v>660</v>
      </c>
      <c r="R53" s="5">
        <v>768</v>
      </c>
      <c r="S53" s="5">
        <v>648</v>
      </c>
      <c r="T53" s="5">
        <v>801</v>
      </c>
      <c r="U53" s="5">
        <v>828</v>
      </c>
      <c r="V53" s="5">
        <v>846</v>
      </c>
      <c r="W53" s="5">
        <v>843</v>
      </c>
      <c r="X53" s="5">
        <v>753</v>
      </c>
    </row>
    <row r="54" spans="2:24" ht="14.15" customHeight="1">
      <c r="B54" s="17"/>
      <c r="C54" s="16"/>
      <c r="D54" s="11"/>
      <c r="E54" s="11"/>
      <c r="F54" s="11"/>
      <c r="G54" s="5"/>
      <c r="H54" s="5"/>
      <c r="I54" s="5"/>
      <c r="J54" s="5"/>
      <c r="K54" s="5"/>
      <c r="L54" s="5"/>
      <c r="M54" s="5"/>
      <c r="N54" s="5"/>
      <c r="O54" s="5"/>
      <c r="P54" s="5"/>
      <c r="Q54" s="5"/>
      <c r="R54" s="5"/>
      <c r="S54" s="5"/>
      <c r="T54" s="5"/>
      <c r="U54" s="5"/>
      <c r="V54" s="5"/>
      <c r="W54" s="5"/>
      <c r="X54" s="5"/>
    </row>
    <row r="55" spans="2:24" ht="14.15" customHeight="1">
      <c r="B55" s="15" t="s">
        <v>55</v>
      </c>
      <c r="C55" s="16" t="s">
        <v>35</v>
      </c>
      <c r="D55" s="5" t="s">
        <v>27</v>
      </c>
      <c r="E55" s="5" t="s">
        <v>27</v>
      </c>
      <c r="F55" s="5" t="s">
        <v>27</v>
      </c>
      <c r="G55" s="5" t="s">
        <v>27</v>
      </c>
      <c r="H55" s="5" t="s">
        <v>27</v>
      </c>
      <c r="I55" s="5" t="s">
        <v>27</v>
      </c>
      <c r="J55" s="5" t="s">
        <v>27</v>
      </c>
      <c r="K55" s="5" t="s">
        <v>27</v>
      </c>
      <c r="L55" s="5" t="s">
        <v>27</v>
      </c>
      <c r="M55" s="5" t="s">
        <v>27</v>
      </c>
      <c r="N55" s="5" t="s">
        <v>27</v>
      </c>
      <c r="O55" s="5" t="s">
        <v>27</v>
      </c>
      <c r="P55" s="5" t="s">
        <v>27</v>
      </c>
      <c r="Q55" s="5" t="s">
        <v>27</v>
      </c>
      <c r="R55" s="5" t="s">
        <v>27</v>
      </c>
      <c r="S55" s="5" t="s">
        <v>27</v>
      </c>
      <c r="T55" s="5" t="s">
        <v>27</v>
      </c>
      <c r="U55" s="5" t="s">
        <v>27</v>
      </c>
      <c r="V55" s="5" t="s">
        <v>27</v>
      </c>
      <c r="W55" s="5" t="s">
        <v>27</v>
      </c>
      <c r="X55" s="5" t="s">
        <v>27</v>
      </c>
    </row>
    <row r="56" spans="2:24" ht="14.15" customHeight="1">
      <c r="B56" s="17" t="s">
        <v>56</v>
      </c>
      <c r="C56" s="16" t="s">
        <v>29</v>
      </c>
      <c r="D56" s="5">
        <v>0</v>
      </c>
      <c r="E56" s="5">
        <v>0</v>
      </c>
      <c r="F56" s="5">
        <v>0</v>
      </c>
      <c r="G56" s="5">
        <v>9</v>
      </c>
      <c r="H56" s="5">
        <v>18</v>
      </c>
      <c r="I56" s="5">
        <v>27</v>
      </c>
      <c r="J56" s="5">
        <v>33</v>
      </c>
      <c r="K56" s="5">
        <v>45</v>
      </c>
      <c r="L56" s="5">
        <v>57</v>
      </c>
      <c r="M56" s="5">
        <v>66</v>
      </c>
      <c r="N56" s="5">
        <v>84</v>
      </c>
      <c r="O56" s="5">
        <v>111</v>
      </c>
      <c r="P56" s="5">
        <v>111</v>
      </c>
      <c r="Q56" s="5">
        <v>123</v>
      </c>
      <c r="R56" s="5">
        <v>141</v>
      </c>
      <c r="S56" s="5">
        <v>156</v>
      </c>
      <c r="T56" s="5">
        <v>180</v>
      </c>
      <c r="U56" s="5">
        <v>183</v>
      </c>
      <c r="V56" s="5">
        <v>189</v>
      </c>
      <c r="W56" s="5">
        <v>171</v>
      </c>
      <c r="X56" s="5">
        <v>180</v>
      </c>
    </row>
    <row r="57" spans="2:24" ht="14.15" customHeight="1">
      <c r="B57" s="17" t="s">
        <v>57</v>
      </c>
      <c r="C57" s="16" t="s">
        <v>29</v>
      </c>
      <c r="D57" s="5">
        <v>0</v>
      </c>
      <c r="E57" s="5">
        <v>0</v>
      </c>
      <c r="F57" s="5">
        <v>0</v>
      </c>
      <c r="G57" s="5">
        <v>63</v>
      </c>
      <c r="H57" s="5">
        <v>93</v>
      </c>
      <c r="I57" s="5">
        <v>114</v>
      </c>
      <c r="J57" s="5">
        <v>204</v>
      </c>
      <c r="K57" s="5">
        <v>315</v>
      </c>
      <c r="L57" s="5">
        <v>414</v>
      </c>
      <c r="M57" s="5">
        <v>513</v>
      </c>
      <c r="N57" s="5">
        <v>645</v>
      </c>
      <c r="O57" s="5">
        <v>720</v>
      </c>
      <c r="P57" s="5">
        <v>771</v>
      </c>
      <c r="Q57" s="5">
        <v>867</v>
      </c>
      <c r="R57" s="5">
        <v>897</v>
      </c>
      <c r="S57" s="5">
        <v>963</v>
      </c>
      <c r="T57" s="5">
        <v>1092</v>
      </c>
      <c r="U57" s="5">
        <v>1161</v>
      </c>
      <c r="V57" s="5">
        <v>1254</v>
      </c>
      <c r="W57" s="5">
        <v>1290</v>
      </c>
      <c r="X57" s="5">
        <v>1275</v>
      </c>
    </row>
    <row r="58" spans="2:24" ht="14.15" customHeight="1">
      <c r="B58" s="17" t="s">
        <v>58</v>
      </c>
      <c r="C58" s="16" t="s">
        <v>29</v>
      </c>
      <c r="D58" s="5">
        <v>0</v>
      </c>
      <c r="E58" s="5">
        <v>0</v>
      </c>
      <c r="F58" s="5">
        <v>0</v>
      </c>
      <c r="G58" s="5">
        <v>162</v>
      </c>
      <c r="H58" s="5">
        <v>186</v>
      </c>
      <c r="I58" s="5">
        <v>222</v>
      </c>
      <c r="J58" s="5">
        <v>324</v>
      </c>
      <c r="K58" s="5">
        <v>450</v>
      </c>
      <c r="L58" s="5">
        <v>567</v>
      </c>
      <c r="M58" s="5">
        <v>672</v>
      </c>
      <c r="N58" s="5">
        <v>771</v>
      </c>
      <c r="O58" s="5">
        <v>825</v>
      </c>
      <c r="P58" s="5">
        <v>891</v>
      </c>
      <c r="Q58" s="5">
        <v>951</v>
      </c>
      <c r="R58" s="5">
        <v>993</v>
      </c>
      <c r="S58" s="5">
        <v>987</v>
      </c>
      <c r="T58" s="5">
        <v>1029</v>
      </c>
      <c r="U58" s="5">
        <v>1083</v>
      </c>
      <c r="V58" s="5">
        <v>1083</v>
      </c>
      <c r="W58" s="5">
        <v>1116</v>
      </c>
      <c r="X58" s="5">
        <v>1056</v>
      </c>
    </row>
    <row r="59" spans="2:24" ht="14.15" customHeight="1">
      <c r="B59" s="17" t="s">
        <v>59</v>
      </c>
      <c r="C59" s="16" t="s">
        <v>29</v>
      </c>
      <c r="D59" s="5">
        <v>0</v>
      </c>
      <c r="E59" s="5">
        <v>0</v>
      </c>
      <c r="F59" s="5">
        <v>0</v>
      </c>
      <c r="G59" s="5">
        <v>75</v>
      </c>
      <c r="H59" s="5">
        <v>96</v>
      </c>
      <c r="I59" s="5">
        <v>114</v>
      </c>
      <c r="J59" s="5">
        <v>180</v>
      </c>
      <c r="K59" s="5">
        <v>249</v>
      </c>
      <c r="L59" s="5">
        <v>303</v>
      </c>
      <c r="M59" s="5">
        <v>378</v>
      </c>
      <c r="N59" s="5">
        <v>432</v>
      </c>
      <c r="O59" s="5">
        <v>519</v>
      </c>
      <c r="P59" s="5">
        <v>549</v>
      </c>
      <c r="Q59" s="5">
        <v>561</v>
      </c>
      <c r="R59" s="5">
        <v>594</v>
      </c>
      <c r="S59" s="5">
        <v>612</v>
      </c>
      <c r="T59" s="5">
        <v>657</v>
      </c>
      <c r="U59" s="5">
        <v>726</v>
      </c>
      <c r="V59" s="5">
        <v>774</v>
      </c>
      <c r="W59" s="5">
        <v>786</v>
      </c>
      <c r="X59" s="5">
        <v>729</v>
      </c>
    </row>
    <row r="60" spans="2:24" ht="14.15" customHeight="1">
      <c r="B60" s="17" t="s">
        <v>60</v>
      </c>
      <c r="C60" s="16" t="s">
        <v>29</v>
      </c>
      <c r="D60" s="5">
        <v>0</v>
      </c>
      <c r="E60" s="5">
        <v>0</v>
      </c>
      <c r="F60" s="5">
        <v>0</v>
      </c>
      <c r="G60" s="5">
        <v>153</v>
      </c>
      <c r="H60" s="5">
        <v>186</v>
      </c>
      <c r="I60" s="5">
        <v>225</v>
      </c>
      <c r="J60" s="5">
        <v>354</v>
      </c>
      <c r="K60" s="5">
        <v>465</v>
      </c>
      <c r="L60" s="5">
        <v>624</v>
      </c>
      <c r="M60" s="5">
        <v>774</v>
      </c>
      <c r="N60" s="5">
        <v>864</v>
      </c>
      <c r="O60" s="5">
        <v>975</v>
      </c>
      <c r="P60" s="5">
        <v>1038</v>
      </c>
      <c r="Q60" s="5">
        <v>1158</v>
      </c>
      <c r="R60" s="5">
        <v>1278</v>
      </c>
      <c r="S60" s="5">
        <v>1368</v>
      </c>
      <c r="T60" s="5">
        <v>1518</v>
      </c>
      <c r="U60" s="5">
        <v>1629</v>
      </c>
      <c r="V60" s="5">
        <v>1629</v>
      </c>
      <c r="W60" s="5">
        <v>1713</v>
      </c>
      <c r="X60" s="5">
        <v>1650</v>
      </c>
    </row>
    <row r="61" spans="2:24" ht="15.65" customHeight="1">
      <c r="B61" s="17" t="s">
        <v>61</v>
      </c>
      <c r="C61" s="16" t="s">
        <v>29</v>
      </c>
      <c r="D61" s="5">
        <v>282</v>
      </c>
      <c r="E61" s="5">
        <v>333</v>
      </c>
      <c r="F61" s="5">
        <v>360</v>
      </c>
      <c r="G61" s="5">
        <v>0</v>
      </c>
      <c r="H61" s="5">
        <v>0</v>
      </c>
      <c r="I61" s="5">
        <v>0</v>
      </c>
      <c r="J61" s="5">
        <v>0</v>
      </c>
      <c r="K61" s="5">
        <v>0</v>
      </c>
      <c r="L61" s="5">
        <v>0</v>
      </c>
      <c r="M61" s="5">
        <v>0</v>
      </c>
      <c r="N61" s="5">
        <v>0</v>
      </c>
      <c r="O61" s="5">
        <v>0</v>
      </c>
      <c r="P61" s="5">
        <v>0</v>
      </c>
      <c r="Q61" s="5">
        <v>0</v>
      </c>
      <c r="R61" s="5">
        <v>0</v>
      </c>
      <c r="S61" s="5">
        <v>0</v>
      </c>
      <c r="T61" s="5">
        <v>0</v>
      </c>
      <c r="U61" s="5">
        <v>0</v>
      </c>
      <c r="V61" s="5">
        <v>0</v>
      </c>
      <c r="W61" s="5">
        <v>0</v>
      </c>
      <c r="X61" s="5">
        <v>0</v>
      </c>
    </row>
    <row r="62" spans="2:24" ht="15.65" customHeight="1">
      <c r="B62" s="17"/>
      <c r="C62" s="16"/>
      <c r="D62" s="5"/>
      <c r="E62" s="5"/>
      <c r="F62" s="5"/>
      <c r="G62" s="5"/>
      <c r="H62" s="5"/>
      <c r="I62" s="5"/>
      <c r="J62" s="5"/>
      <c r="K62" s="5"/>
      <c r="L62" s="5"/>
      <c r="M62" s="5"/>
      <c r="N62" s="5"/>
      <c r="O62" s="5"/>
      <c r="P62" s="5"/>
      <c r="Q62" s="5"/>
      <c r="R62" s="5"/>
      <c r="S62" s="5"/>
      <c r="T62" s="5"/>
      <c r="U62" s="5"/>
      <c r="V62" s="5"/>
      <c r="W62" s="5"/>
      <c r="X62" s="5"/>
    </row>
    <row r="63" spans="2:24" ht="25.4" customHeight="1">
      <c r="B63" s="19" t="s">
        <v>1019</v>
      </c>
      <c r="C63" s="16" t="s">
        <v>35</v>
      </c>
      <c r="D63" s="245" t="str">
        <f>PACIFIC.ENR!D50</f>
        <v>This is based on tertiary enrolment history in New Zealand since 1994. It is possible some people obtained their postgraduate degree overseas, which is not captured here.</v>
      </c>
      <c r="E63" s="246"/>
      <c r="F63" s="246"/>
      <c r="G63" s="246"/>
      <c r="H63" s="246"/>
      <c r="I63" s="246"/>
      <c r="J63" s="246"/>
      <c r="K63" s="246"/>
      <c r="L63" s="246"/>
      <c r="M63" s="246"/>
      <c r="N63" s="246"/>
      <c r="O63" s="246"/>
      <c r="P63" s="246"/>
      <c r="Q63" s="246"/>
      <c r="R63" s="246"/>
      <c r="S63" s="246"/>
      <c r="T63" s="246"/>
      <c r="U63" s="246"/>
      <c r="V63" s="246"/>
      <c r="W63" s="246"/>
      <c r="X63" s="247"/>
    </row>
    <row r="64" spans="2:24" ht="14.15" customHeight="1">
      <c r="B64" s="17" t="s">
        <v>64</v>
      </c>
      <c r="C64" s="16" t="s">
        <v>29</v>
      </c>
      <c r="D64" s="5">
        <v>3</v>
      </c>
      <c r="E64" s="5">
        <v>6</v>
      </c>
      <c r="F64" s="5">
        <v>3</v>
      </c>
      <c r="G64" s="5">
        <v>3</v>
      </c>
      <c r="H64" s="5">
        <v>6</v>
      </c>
      <c r="I64" s="5">
        <v>6</v>
      </c>
      <c r="J64" s="5">
        <v>9</v>
      </c>
      <c r="K64" s="5">
        <v>12</v>
      </c>
      <c r="L64" s="5">
        <v>9</v>
      </c>
      <c r="M64" s="5">
        <v>12</v>
      </c>
      <c r="N64" s="5">
        <v>15</v>
      </c>
      <c r="O64" s="5">
        <v>18</v>
      </c>
      <c r="P64" s="5">
        <v>15</v>
      </c>
      <c r="Q64" s="5">
        <v>18</v>
      </c>
      <c r="R64" s="5">
        <v>15</v>
      </c>
      <c r="S64" s="5">
        <v>12</v>
      </c>
      <c r="T64" s="5">
        <v>15</v>
      </c>
      <c r="U64" s="5">
        <v>15</v>
      </c>
      <c r="V64" s="5">
        <v>15</v>
      </c>
      <c r="W64" s="5">
        <v>9</v>
      </c>
      <c r="X64" s="5">
        <v>18</v>
      </c>
    </row>
    <row r="65" spans="2:24" ht="14.15" customHeight="1">
      <c r="B65" s="17" t="s">
        <v>65</v>
      </c>
      <c r="C65" s="16" t="s">
        <v>29</v>
      </c>
      <c r="D65" s="5">
        <v>3</v>
      </c>
      <c r="E65" s="5">
        <v>6</v>
      </c>
      <c r="F65" s="5">
        <v>6</v>
      </c>
      <c r="G65" s="5">
        <v>12</v>
      </c>
      <c r="H65" s="5">
        <v>15</v>
      </c>
      <c r="I65" s="5">
        <v>15</v>
      </c>
      <c r="J65" s="5">
        <v>30</v>
      </c>
      <c r="K65" s="5">
        <v>42</v>
      </c>
      <c r="L65" s="5">
        <v>69</v>
      </c>
      <c r="M65" s="5">
        <v>72</v>
      </c>
      <c r="N65" s="5">
        <v>72</v>
      </c>
      <c r="O65" s="5">
        <v>78</v>
      </c>
      <c r="P65" s="5">
        <v>78</v>
      </c>
      <c r="Q65" s="5">
        <v>75</v>
      </c>
      <c r="R65" s="5">
        <v>84</v>
      </c>
      <c r="S65" s="5">
        <v>90</v>
      </c>
      <c r="T65" s="5">
        <v>96</v>
      </c>
      <c r="U65" s="5">
        <v>105</v>
      </c>
      <c r="V65" s="5">
        <v>105</v>
      </c>
      <c r="W65" s="5">
        <v>102</v>
      </c>
      <c r="X65" s="5">
        <v>99</v>
      </c>
    </row>
    <row r="66" spans="2:24" ht="14.15" customHeight="1">
      <c r="B66" s="17" t="s">
        <v>66</v>
      </c>
      <c r="C66" s="16" t="s">
        <v>29</v>
      </c>
      <c r="D66" s="5">
        <v>27</v>
      </c>
      <c r="E66" s="5">
        <v>27</v>
      </c>
      <c r="F66" s="5">
        <v>27</v>
      </c>
      <c r="G66" s="5">
        <v>42</v>
      </c>
      <c r="H66" s="5">
        <v>51</v>
      </c>
      <c r="I66" s="5">
        <v>75</v>
      </c>
      <c r="J66" s="5">
        <v>108</v>
      </c>
      <c r="K66" s="5">
        <v>135</v>
      </c>
      <c r="L66" s="5">
        <v>144</v>
      </c>
      <c r="M66" s="5">
        <v>192</v>
      </c>
      <c r="N66" s="5">
        <v>219</v>
      </c>
      <c r="O66" s="5">
        <v>243</v>
      </c>
      <c r="P66" s="5">
        <v>267</v>
      </c>
      <c r="Q66" s="5">
        <v>294</v>
      </c>
      <c r="R66" s="5">
        <v>294</v>
      </c>
      <c r="S66" s="5">
        <v>288</v>
      </c>
      <c r="T66" s="5">
        <v>309</v>
      </c>
      <c r="U66" s="5">
        <v>300</v>
      </c>
      <c r="V66" s="5">
        <v>327</v>
      </c>
      <c r="W66" s="5">
        <v>375</v>
      </c>
      <c r="X66" s="5">
        <v>435</v>
      </c>
    </row>
    <row r="67" spans="2:24" ht="14.15" customHeight="1">
      <c r="B67" s="17" t="s">
        <v>68</v>
      </c>
      <c r="C67" s="16" t="s">
        <v>29</v>
      </c>
      <c r="D67" s="5">
        <v>219</v>
      </c>
      <c r="E67" s="5">
        <v>261</v>
      </c>
      <c r="F67" s="5">
        <v>291</v>
      </c>
      <c r="G67" s="5">
        <v>363</v>
      </c>
      <c r="H67" s="5">
        <v>465</v>
      </c>
      <c r="I67" s="5">
        <v>558</v>
      </c>
      <c r="J67" s="5">
        <v>843</v>
      </c>
      <c r="K67" s="5">
        <v>1197</v>
      </c>
      <c r="L67" s="5">
        <v>1560</v>
      </c>
      <c r="M67" s="5">
        <v>1899</v>
      </c>
      <c r="N67" s="5">
        <v>2208</v>
      </c>
      <c r="O67" s="5">
        <v>2487</v>
      </c>
      <c r="P67" s="5">
        <v>2670</v>
      </c>
      <c r="Q67" s="5">
        <v>2919</v>
      </c>
      <c r="R67" s="5">
        <v>3168</v>
      </c>
      <c r="S67" s="5">
        <v>3384</v>
      </c>
      <c r="T67" s="5">
        <v>3780</v>
      </c>
      <c r="U67" s="5">
        <v>4128</v>
      </c>
      <c r="V67" s="5">
        <v>4287</v>
      </c>
      <c r="W67" s="5">
        <v>4425</v>
      </c>
      <c r="X67" s="5">
        <v>4203</v>
      </c>
    </row>
    <row r="68" spans="2:24" ht="14.15" customHeight="1">
      <c r="B68" s="17" t="s">
        <v>43</v>
      </c>
      <c r="C68" s="16" t="s">
        <v>29</v>
      </c>
      <c r="D68" s="5">
        <v>18</v>
      </c>
      <c r="E68" s="5">
        <v>24</v>
      </c>
      <c r="F68" s="5">
        <v>21</v>
      </c>
      <c r="G68" s="5">
        <v>33</v>
      </c>
      <c r="H68" s="5">
        <v>30</v>
      </c>
      <c r="I68" s="5">
        <v>36</v>
      </c>
      <c r="J68" s="5">
        <v>78</v>
      </c>
      <c r="K68" s="5">
        <v>99</v>
      </c>
      <c r="L68" s="5">
        <v>135</v>
      </c>
      <c r="M68" s="5">
        <v>162</v>
      </c>
      <c r="N68" s="5">
        <v>198</v>
      </c>
      <c r="O68" s="5">
        <v>231</v>
      </c>
      <c r="P68" s="5">
        <v>234</v>
      </c>
      <c r="Q68" s="5">
        <v>252</v>
      </c>
      <c r="R68" s="5">
        <v>243</v>
      </c>
      <c r="S68" s="5">
        <v>234</v>
      </c>
      <c r="T68" s="5">
        <v>213</v>
      </c>
      <c r="U68" s="5">
        <v>174</v>
      </c>
      <c r="V68" s="5">
        <v>150</v>
      </c>
      <c r="W68" s="5">
        <v>126</v>
      </c>
      <c r="X68" s="5">
        <v>102</v>
      </c>
    </row>
    <row r="69" spans="2:24" ht="14.15" customHeight="1">
      <c r="B69" s="17" t="s">
        <v>67</v>
      </c>
      <c r="C69" s="16" t="s">
        <v>29</v>
      </c>
      <c r="D69" s="5">
        <v>9</v>
      </c>
      <c r="E69" s="5">
        <v>9</v>
      </c>
      <c r="F69" s="5">
        <v>9</v>
      </c>
      <c r="G69" s="5">
        <v>12</v>
      </c>
      <c r="H69" s="5">
        <v>12</v>
      </c>
      <c r="I69" s="5">
        <v>15</v>
      </c>
      <c r="J69" s="5">
        <v>27</v>
      </c>
      <c r="K69" s="5">
        <v>30</v>
      </c>
      <c r="L69" s="5">
        <v>51</v>
      </c>
      <c r="M69" s="5">
        <v>72</v>
      </c>
      <c r="N69" s="5">
        <v>87</v>
      </c>
      <c r="O69" s="5">
        <v>93</v>
      </c>
      <c r="P69" s="5">
        <v>102</v>
      </c>
      <c r="Q69" s="5">
        <v>105</v>
      </c>
      <c r="R69" s="5">
        <v>96</v>
      </c>
      <c r="S69" s="5">
        <v>78</v>
      </c>
      <c r="T69" s="5">
        <v>69</v>
      </c>
      <c r="U69" s="5">
        <v>63</v>
      </c>
      <c r="V69" s="5">
        <v>48</v>
      </c>
      <c r="W69" s="5">
        <v>39</v>
      </c>
      <c r="X69" s="5">
        <v>36</v>
      </c>
    </row>
    <row r="70" spans="2:24" ht="14.15" customHeight="1">
      <c r="B70" s="17"/>
      <c r="C70" s="16"/>
      <c r="D70" s="5"/>
      <c r="E70" s="5"/>
      <c r="F70" s="5"/>
      <c r="G70" s="5"/>
      <c r="H70" s="5"/>
      <c r="I70" s="5"/>
      <c r="J70" s="5"/>
      <c r="K70" s="5"/>
      <c r="L70" s="5"/>
      <c r="M70" s="5"/>
      <c r="N70" s="5"/>
      <c r="O70" s="5"/>
      <c r="P70" s="5"/>
      <c r="Q70" s="5"/>
      <c r="R70" s="5"/>
      <c r="S70" s="5"/>
      <c r="T70" s="5"/>
      <c r="U70" s="5"/>
      <c r="V70" s="5"/>
      <c r="W70" s="5"/>
      <c r="X70" s="5"/>
    </row>
    <row r="71" spans="2:24" ht="14.15" customHeight="1">
      <c r="B71" s="15" t="s">
        <v>69</v>
      </c>
      <c r="C71" s="16" t="s">
        <v>35</v>
      </c>
      <c r="D71" s="245" t="str">
        <f>PACIFIC.ENR!D58</f>
        <v>This is based on previous activity reported when enrolled into doctorate programme.</v>
      </c>
      <c r="E71" s="246"/>
      <c r="F71" s="246"/>
      <c r="G71" s="246"/>
      <c r="H71" s="246"/>
      <c r="I71" s="246"/>
      <c r="J71" s="246"/>
      <c r="K71" s="246"/>
      <c r="L71" s="246"/>
      <c r="M71" s="246"/>
      <c r="N71" s="246"/>
      <c r="O71" s="246"/>
      <c r="P71" s="246"/>
      <c r="Q71" s="246"/>
      <c r="R71" s="246"/>
      <c r="S71" s="246"/>
      <c r="T71" s="246"/>
      <c r="U71" s="246"/>
      <c r="V71" s="246"/>
      <c r="W71" s="246"/>
      <c r="X71" s="247"/>
    </row>
    <row r="72" spans="2:24" ht="14.15" customHeight="1">
      <c r="B72" s="17" t="s">
        <v>70</v>
      </c>
      <c r="C72" s="16" t="s">
        <v>29</v>
      </c>
      <c r="D72" s="5">
        <v>39</v>
      </c>
      <c r="E72" s="5">
        <v>63</v>
      </c>
      <c r="F72" s="5">
        <v>54</v>
      </c>
      <c r="G72" s="5">
        <v>72</v>
      </c>
      <c r="H72" s="5">
        <v>87</v>
      </c>
      <c r="I72" s="5">
        <v>120</v>
      </c>
      <c r="J72" s="5">
        <v>111</v>
      </c>
      <c r="K72" s="5">
        <v>165</v>
      </c>
      <c r="L72" s="5">
        <v>231</v>
      </c>
      <c r="M72" s="5">
        <v>276</v>
      </c>
      <c r="N72" s="5">
        <v>312</v>
      </c>
      <c r="O72" s="5">
        <v>360</v>
      </c>
      <c r="P72" s="5">
        <v>378</v>
      </c>
      <c r="Q72" s="5">
        <v>381</v>
      </c>
      <c r="R72" s="5">
        <v>378</v>
      </c>
      <c r="S72" s="5">
        <v>396</v>
      </c>
      <c r="T72" s="5">
        <v>426</v>
      </c>
      <c r="U72" s="5">
        <v>423</v>
      </c>
      <c r="V72" s="5">
        <v>435</v>
      </c>
      <c r="W72" s="5">
        <v>507</v>
      </c>
      <c r="X72" s="5">
        <v>573</v>
      </c>
    </row>
    <row r="73" spans="2:24" ht="14.15" customHeight="1">
      <c r="B73" s="17" t="s">
        <v>71</v>
      </c>
      <c r="C73" s="16" t="s">
        <v>29</v>
      </c>
      <c r="D73" s="5">
        <v>0</v>
      </c>
      <c r="E73" s="5">
        <v>3</v>
      </c>
      <c r="F73" s="5">
        <v>0</v>
      </c>
      <c r="G73" s="5">
        <v>0</v>
      </c>
      <c r="H73" s="5">
        <v>0</v>
      </c>
      <c r="I73" s="5">
        <v>3</v>
      </c>
      <c r="J73" s="5">
        <v>3</v>
      </c>
      <c r="K73" s="5">
        <v>3</v>
      </c>
      <c r="L73" s="5">
        <v>6</v>
      </c>
      <c r="M73" s="5">
        <v>9</v>
      </c>
      <c r="N73" s="5">
        <v>9</v>
      </c>
      <c r="O73" s="5">
        <v>9</v>
      </c>
      <c r="P73" s="5">
        <v>9</v>
      </c>
      <c r="Q73" s="5">
        <v>15</v>
      </c>
      <c r="R73" s="5">
        <v>21</v>
      </c>
      <c r="S73" s="5">
        <v>15</v>
      </c>
      <c r="T73" s="5">
        <v>18</v>
      </c>
      <c r="U73" s="5">
        <v>24</v>
      </c>
      <c r="V73" s="5">
        <v>24</v>
      </c>
      <c r="W73" s="5">
        <v>24</v>
      </c>
      <c r="X73" s="5">
        <v>24</v>
      </c>
    </row>
    <row r="74" spans="2:24" ht="14.15" customHeight="1">
      <c r="B74" s="17" t="s">
        <v>72</v>
      </c>
      <c r="C74" s="16" t="s">
        <v>29</v>
      </c>
      <c r="D74" s="5">
        <v>21</v>
      </c>
      <c r="E74" s="5">
        <v>27</v>
      </c>
      <c r="F74" s="5">
        <v>39</v>
      </c>
      <c r="G74" s="5">
        <v>45</v>
      </c>
      <c r="H74" s="5">
        <v>6</v>
      </c>
      <c r="I74" s="5">
        <v>9</v>
      </c>
      <c r="J74" s="5">
        <v>18</v>
      </c>
      <c r="K74" s="5">
        <v>24</v>
      </c>
      <c r="L74" s="5">
        <v>21</v>
      </c>
      <c r="M74" s="5">
        <v>27</v>
      </c>
      <c r="N74" s="5">
        <v>33</v>
      </c>
      <c r="O74" s="5">
        <v>30</v>
      </c>
      <c r="P74" s="5">
        <v>36</v>
      </c>
      <c r="Q74" s="5">
        <v>45</v>
      </c>
      <c r="R74" s="5">
        <v>48</v>
      </c>
      <c r="S74" s="5">
        <v>60</v>
      </c>
      <c r="T74" s="5">
        <v>72</v>
      </c>
      <c r="U74" s="5">
        <v>84</v>
      </c>
      <c r="V74" s="5">
        <v>87</v>
      </c>
      <c r="W74" s="5">
        <v>90</v>
      </c>
      <c r="X74" s="5">
        <v>87</v>
      </c>
    </row>
    <row r="75" spans="2:24" ht="14.15" customHeight="1">
      <c r="B75" s="17" t="s">
        <v>73</v>
      </c>
      <c r="C75" s="16" t="s">
        <v>29</v>
      </c>
      <c r="D75" s="5">
        <v>60</v>
      </c>
      <c r="E75" s="5">
        <v>84</v>
      </c>
      <c r="F75" s="5">
        <v>111</v>
      </c>
      <c r="G75" s="5">
        <v>204</v>
      </c>
      <c r="H75" s="5">
        <v>297</v>
      </c>
      <c r="I75" s="5">
        <v>339</v>
      </c>
      <c r="J75" s="5">
        <v>747</v>
      </c>
      <c r="K75" s="5">
        <v>1080</v>
      </c>
      <c r="L75" s="5">
        <v>1404</v>
      </c>
      <c r="M75" s="5">
        <v>1749</v>
      </c>
      <c r="N75" s="5">
        <v>2046</v>
      </c>
      <c r="O75" s="5">
        <v>2289</v>
      </c>
      <c r="P75" s="5">
        <v>2385</v>
      </c>
      <c r="Q75" s="5">
        <v>2628</v>
      </c>
      <c r="R75" s="5">
        <v>2823</v>
      </c>
      <c r="S75" s="5">
        <v>2955</v>
      </c>
      <c r="T75" s="5">
        <v>3270</v>
      </c>
      <c r="U75" s="5">
        <v>3483</v>
      </c>
      <c r="V75" s="5">
        <v>3576</v>
      </c>
      <c r="W75" s="5">
        <v>3294</v>
      </c>
      <c r="X75" s="5">
        <v>3027</v>
      </c>
    </row>
    <row r="76" spans="2:24" ht="14.15" customHeight="1">
      <c r="B76" s="17" t="s">
        <v>74</v>
      </c>
      <c r="C76" s="16" t="s">
        <v>29</v>
      </c>
      <c r="D76" s="5">
        <v>78</v>
      </c>
      <c r="E76" s="5">
        <v>66</v>
      </c>
      <c r="F76" s="5">
        <v>66</v>
      </c>
      <c r="G76" s="5">
        <v>66</v>
      </c>
      <c r="H76" s="5">
        <v>90</v>
      </c>
      <c r="I76" s="5">
        <v>105</v>
      </c>
      <c r="J76" s="5">
        <v>189</v>
      </c>
      <c r="K76" s="5">
        <v>225</v>
      </c>
      <c r="L76" s="5">
        <v>285</v>
      </c>
      <c r="M76" s="5">
        <v>339</v>
      </c>
      <c r="N76" s="5">
        <v>399</v>
      </c>
      <c r="O76" s="5">
        <v>444</v>
      </c>
      <c r="P76" s="5">
        <v>528</v>
      </c>
      <c r="Q76" s="5">
        <v>567</v>
      </c>
      <c r="R76" s="5">
        <v>603</v>
      </c>
      <c r="S76" s="5">
        <v>618</v>
      </c>
      <c r="T76" s="5">
        <v>636</v>
      </c>
      <c r="U76" s="5">
        <v>681</v>
      </c>
      <c r="V76" s="5">
        <v>720</v>
      </c>
      <c r="W76" s="5">
        <v>1158</v>
      </c>
      <c r="X76" s="5">
        <v>1173</v>
      </c>
    </row>
    <row r="77" spans="2:24" ht="14.15" customHeight="1">
      <c r="B77" s="17" t="s">
        <v>75</v>
      </c>
      <c r="C77" s="16" t="s">
        <v>29</v>
      </c>
      <c r="D77" s="5">
        <v>78</v>
      </c>
      <c r="E77" s="5">
        <v>90</v>
      </c>
      <c r="F77" s="5">
        <v>93</v>
      </c>
      <c r="G77" s="5">
        <v>75</v>
      </c>
      <c r="H77" s="5">
        <v>99</v>
      </c>
      <c r="I77" s="5">
        <v>123</v>
      </c>
      <c r="J77" s="5">
        <v>24</v>
      </c>
      <c r="K77" s="5">
        <v>21</v>
      </c>
      <c r="L77" s="5">
        <v>18</v>
      </c>
      <c r="M77" s="5">
        <v>6</v>
      </c>
      <c r="N77" s="5">
        <v>3</v>
      </c>
      <c r="O77" s="5">
        <v>15</v>
      </c>
      <c r="P77" s="5">
        <v>27</v>
      </c>
      <c r="Q77" s="5">
        <v>30</v>
      </c>
      <c r="R77" s="5">
        <v>30</v>
      </c>
      <c r="S77" s="5">
        <v>36</v>
      </c>
      <c r="T77" s="5">
        <v>54</v>
      </c>
      <c r="U77" s="5">
        <v>90</v>
      </c>
      <c r="V77" s="5">
        <v>84</v>
      </c>
      <c r="W77" s="5">
        <v>3</v>
      </c>
      <c r="X77" s="5">
        <v>3</v>
      </c>
    </row>
    <row r="79" spans="2:24" ht="14.15" customHeight="1">
      <c r="B79" s="4" t="s">
        <v>76</v>
      </c>
    </row>
    <row r="80" spans="2:24" ht="14.15" customHeight="1">
      <c r="B80" s="13" t="s">
        <v>1024</v>
      </c>
    </row>
    <row r="81" spans="2:2" ht="14.15" customHeight="1">
      <c r="B81" s="4" t="s">
        <v>77</v>
      </c>
    </row>
    <row r="82" spans="2:2" ht="14.15" customHeight="1">
      <c r="B82" s="207" t="s">
        <v>78</v>
      </c>
    </row>
    <row r="83" spans="2:2" ht="14.15" customHeight="1">
      <c r="B83" s="207" t="s">
        <v>999</v>
      </c>
    </row>
    <row r="84" spans="2:2" ht="14.15" customHeight="1">
      <c r="B84" s="20" t="s">
        <v>80</v>
      </c>
    </row>
    <row r="85" spans="2:2">
      <c r="B85" s="20" t="s">
        <v>81</v>
      </c>
    </row>
    <row r="86" spans="2:2" ht="14.15" customHeight="1"/>
    <row r="87" spans="2:2" ht="14.15" customHeight="1"/>
    <row r="88" spans="2:2" ht="14.15" customHeight="1"/>
    <row r="89" spans="2:2" ht="14.15" customHeight="1"/>
    <row r="90" spans="2:2" ht="14.15" customHeight="1"/>
    <row r="91" spans="2:2" ht="14.15" customHeight="1"/>
    <row r="92" spans="2:2" ht="29.15" customHeight="1"/>
    <row r="93" spans="2:2" ht="14.15" customHeight="1"/>
    <row r="94" spans="2:2" ht="14.15" customHeight="1"/>
    <row r="95" spans="2:2" ht="14.15" customHeight="1"/>
    <row r="96" spans="2:2" ht="14.15" customHeight="1"/>
    <row r="97" ht="14.15" customHeight="1"/>
    <row r="98" ht="14.15" customHeight="1"/>
    <row r="99" ht="14.15" customHeight="1"/>
    <row r="100" ht="14.15" customHeight="1"/>
    <row r="101" ht="14.15" customHeight="1"/>
    <row r="103" ht="14.15" customHeight="1"/>
    <row r="104" ht="14.15" customHeight="1"/>
    <row r="105" ht="14.15" customHeight="1"/>
    <row r="106" ht="14.15" customHeight="1"/>
    <row r="107" ht="14.15" customHeight="1"/>
    <row r="108" ht="14.15" customHeight="1"/>
    <row r="109" ht="14.15" customHeight="1"/>
    <row r="110" ht="14.15" customHeight="1"/>
    <row r="111" ht="14.15" customHeight="1"/>
    <row r="113" ht="14.15" customHeight="1"/>
    <row r="114" ht="14.15" customHeight="1"/>
    <row r="115" ht="14.15" customHeight="1"/>
    <row r="116" ht="14.15" customHeight="1"/>
    <row r="117" ht="14.15" customHeight="1"/>
    <row r="118" ht="14.15" customHeight="1"/>
    <row r="119" ht="14.15" customHeight="1"/>
    <row r="120" ht="14.15" customHeight="1"/>
    <row r="122" ht="14.15" customHeight="1"/>
    <row r="123" ht="14.15" customHeight="1"/>
    <row r="124" ht="14.15" customHeight="1"/>
    <row r="125" ht="14.15" customHeight="1"/>
    <row r="126" ht="14.15" customHeight="1"/>
    <row r="127" ht="29.15" customHeight="1"/>
    <row r="128" ht="29.15" customHeight="1"/>
    <row r="129" ht="14.15" customHeight="1"/>
    <row r="130" ht="14.15" customHeight="1"/>
    <row r="131" ht="29.15" customHeight="1"/>
    <row r="133" ht="14.15" customHeight="1"/>
    <row r="134" ht="14.15" customHeight="1"/>
    <row r="135" ht="14.15" customHeight="1"/>
    <row r="136" ht="14.15" customHeight="1"/>
    <row r="137" ht="14.15" customHeight="1"/>
    <row r="138" ht="14.15" customHeight="1"/>
    <row r="139" ht="14.15" customHeight="1"/>
    <row r="140" ht="14.15" customHeight="1"/>
    <row r="141" ht="14.15" customHeight="1"/>
    <row r="142" ht="14.15" customHeight="1"/>
    <row r="144" ht="14.15" customHeight="1"/>
    <row r="145" ht="14.15" customHeight="1"/>
    <row r="146" ht="14.15" customHeight="1"/>
    <row r="147" ht="14.15" customHeight="1"/>
    <row r="148" ht="29.15" customHeight="1"/>
    <row r="149" ht="14.15" customHeight="1"/>
    <row r="150" ht="29.15" customHeight="1"/>
    <row r="151" ht="14.15" customHeight="1"/>
    <row r="152" ht="14.15" customHeight="1"/>
    <row r="153" ht="14.15" customHeight="1"/>
  </sheetData>
  <mergeCells count="7">
    <mergeCell ref="D71:X71"/>
    <mergeCell ref="B8:C9"/>
    <mergeCell ref="D8:X8"/>
    <mergeCell ref="B43:B47"/>
    <mergeCell ref="D22:X22"/>
    <mergeCell ref="D63:X63"/>
    <mergeCell ref="D49:X49"/>
  </mergeCells>
  <hyperlinks>
    <hyperlink ref="B84" location="'IDI disclaimer'!A1" display="See IDI disclaimer" xr:uid="{46B41BA5-E36A-4AD1-97DB-335551AD4F45}"/>
    <hyperlink ref="B1" location="INDEX!A1" display="Back to index" xr:uid="{8D4A09A9-7C37-4A36-8AA1-79E64B2F2E8E}"/>
    <hyperlink ref="B85" location="'Appendix1'!A1" display="See Appendix for Faculty groupings" xr:uid="{F7D515DC-53BF-4852-ABEE-CF6C55D85BA3}"/>
  </hyperlink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E824A8-5F39-48DF-9328-2087135593D2}">
  <sheetPr>
    <tabColor theme="7" tint="0.59999389629810485"/>
  </sheetPr>
  <dimension ref="B1:Y75"/>
  <sheetViews>
    <sheetView zoomScale="87" zoomScaleNormal="87" workbookViewId="0">
      <selection activeCell="H40" sqref="H40"/>
    </sheetView>
  </sheetViews>
  <sheetFormatPr defaultColWidth="10.6328125" defaultRowHeight="14.5"/>
  <cols>
    <col min="1" max="1" width="10.6328125" style="13"/>
    <col min="2" max="2" width="35.08984375" style="13" customWidth="1"/>
    <col min="3" max="3" width="8.36328125" style="13" customWidth="1"/>
    <col min="4" max="24" width="7.08984375" style="13" bestFit="1" customWidth="1"/>
    <col min="25" max="16384" width="10.6328125" style="13"/>
  </cols>
  <sheetData>
    <row r="1" spans="2:24">
      <c r="B1" s="12" t="s">
        <v>26</v>
      </c>
    </row>
    <row r="3" spans="2:24" ht="23.5">
      <c r="B3" s="6" t="s">
        <v>1035</v>
      </c>
    </row>
    <row r="4" spans="2:24">
      <c r="B4" s="7" t="s">
        <v>1112</v>
      </c>
    </row>
    <row r="5" spans="2:24">
      <c r="B5" s="13" t="s">
        <v>1036</v>
      </c>
    </row>
    <row r="6" spans="2:24">
      <c r="B6" s="13" t="s">
        <v>1037</v>
      </c>
    </row>
    <row r="7" spans="2:24" ht="14.15" customHeight="1"/>
    <row r="8" spans="2:24" ht="14.15" customHeight="1">
      <c r="B8" s="260"/>
      <c r="C8" s="261"/>
      <c r="D8" s="259" t="s">
        <v>1042</v>
      </c>
      <c r="E8" s="259"/>
      <c r="F8" s="259"/>
      <c r="G8" s="259"/>
      <c r="H8" s="259"/>
      <c r="I8" s="259"/>
      <c r="J8" s="259"/>
      <c r="K8" s="259"/>
      <c r="L8" s="259"/>
      <c r="M8" s="259"/>
      <c r="N8" s="259"/>
      <c r="O8" s="259"/>
      <c r="P8" s="259"/>
      <c r="Q8" s="259"/>
      <c r="R8" s="259"/>
      <c r="S8" s="259"/>
      <c r="T8" s="259"/>
      <c r="U8" s="259"/>
      <c r="V8" s="259"/>
      <c r="W8" s="259"/>
      <c r="X8" s="259"/>
    </row>
    <row r="9" spans="2:24" ht="14.15" customHeight="1">
      <c r="B9" s="262"/>
      <c r="C9" s="263"/>
      <c r="D9" s="14">
        <v>2000</v>
      </c>
      <c r="E9" s="14">
        <v>2001</v>
      </c>
      <c r="F9" s="14">
        <v>2002</v>
      </c>
      <c r="G9" s="14">
        <v>2003</v>
      </c>
      <c r="H9" s="14">
        <v>2004</v>
      </c>
      <c r="I9" s="14">
        <v>2005</v>
      </c>
      <c r="J9" s="14">
        <v>2006</v>
      </c>
      <c r="K9" s="14">
        <v>2007</v>
      </c>
      <c r="L9" s="14">
        <v>2008</v>
      </c>
      <c r="M9" s="14">
        <v>2009</v>
      </c>
      <c r="N9" s="14">
        <v>2010</v>
      </c>
      <c r="O9" s="14">
        <v>2011</v>
      </c>
      <c r="P9" s="14">
        <v>2012</v>
      </c>
      <c r="Q9" s="14">
        <v>2013</v>
      </c>
      <c r="R9" s="14">
        <v>2014</v>
      </c>
      <c r="S9" s="14">
        <v>2015</v>
      </c>
      <c r="T9" s="14">
        <v>2016</v>
      </c>
      <c r="U9" s="14">
        <v>2017</v>
      </c>
      <c r="V9" s="14">
        <v>2018</v>
      </c>
      <c r="W9" s="14">
        <v>2019</v>
      </c>
      <c r="X9" s="14">
        <v>2020</v>
      </c>
    </row>
    <row r="10" spans="2:24" ht="14.15" customHeight="1">
      <c r="B10" s="15" t="s">
        <v>1038</v>
      </c>
      <c r="C10" s="16" t="s">
        <v>29</v>
      </c>
      <c r="D10" s="21">
        <v>780</v>
      </c>
      <c r="E10" s="21">
        <v>729</v>
      </c>
      <c r="F10" s="21">
        <v>831</v>
      </c>
      <c r="G10" s="21">
        <v>909</v>
      </c>
      <c r="H10" s="21">
        <v>891</v>
      </c>
      <c r="I10" s="21">
        <v>846</v>
      </c>
      <c r="J10" s="21">
        <v>882</v>
      </c>
      <c r="K10" s="21">
        <v>894</v>
      </c>
      <c r="L10" s="21">
        <v>873</v>
      </c>
      <c r="M10" s="21">
        <v>1011</v>
      </c>
      <c r="N10" s="21">
        <v>963</v>
      </c>
      <c r="O10" s="21">
        <v>921</v>
      </c>
      <c r="P10" s="21">
        <v>915</v>
      </c>
      <c r="Q10" s="21">
        <v>906</v>
      </c>
      <c r="R10" s="21">
        <v>933</v>
      </c>
      <c r="S10" s="21">
        <v>951</v>
      </c>
      <c r="T10" s="21">
        <v>978</v>
      </c>
      <c r="U10" s="21">
        <v>1044</v>
      </c>
      <c r="V10" s="21">
        <v>972</v>
      </c>
      <c r="W10" s="21">
        <v>996</v>
      </c>
      <c r="X10" s="21">
        <v>975</v>
      </c>
    </row>
    <row r="11" spans="2:24" ht="14.15" customHeight="1">
      <c r="B11" s="16"/>
      <c r="C11" s="16"/>
      <c r="D11" s="21"/>
      <c r="E11" s="21"/>
      <c r="F11" s="21"/>
      <c r="G11" s="21"/>
      <c r="H11" s="21"/>
      <c r="I11" s="21"/>
      <c r="J11" s="21"/>
      <c r="K11" s="21"/>
      <c r="L11" s="21"/>
      <c r="M11" s="21"/>
      <c r="N11" s="21"/>
      <c r="O11" s="21"/>
      <c r="P11" s="21"/>
      <c r="Q11" s="21"/>
      <c r="R11" s="21"/>
      <c r="S11" s="21"/>
      <c r="T11" s="21"/>
      <c r="U11" s="21"/>
      <c r="V11" s="21"/>
      <c r="W11" s="21"/>
      <c r="X11" s="21"/>
    </row>
    <row r="12" spans="2:24" ht="14.15" customHeight="1">
      <c r="B12" s="15" t="s">
        <v>30</v>
      </c>
      <c r="C12" s="16" t="s">
        <v>29</v>
      </c>
      <c r="D12" s="118">
        <v>780</v>
      </c>
      <c r="E12" s="118">
        <v>729</v>
      </c>
      <c r="F12" s="118">
        <v>831</v>
      </c>
      <c r="G12" s="118">
        <v>876</v>
      </c>
      <c r="H12" s="118">
        <v>861</v>
      </c>
      <c r="I12" s="118">
        <v>837</v>
      </c>
      <c r="J12" s="118">
        <v>876</v>
      </c>
      <c r="K12" s="118">
        <v>891</v>
      </c>
      <c r="L12" s="118">
        <v>858</v>
      </c>
      <c r="M12" s="118">
        <v>1008</v>
      </c>
      <c r="N12" s="118">
        <v>936</v>
      </c>
      <c r="O12" s="118">
        <v>900</v>
      </c>
      <c r="P12" s="118">
        <v>900</v>
      </c>
      <c r="Q12" s="118">
        <v>876</v>
      </c>
      <c r="R12" s="118">
        <v>888</v>
      </c>
      <c r="S12" s="118">
        <v>912</v>
      </c>
      <c r="T12" s="118">
        <v>954</v>
      </c>
      <c r="U12" s="118">
        <v>1011</v>
      </c>
      <c r="V12" s="118">
        <v>915</v>
      </c>
      <c r="W12" s="118">
        <v>939</v>
      </c>
      <c r="X12" s="118">
        <v>951</v>
      </c>
    </row>
    <row r="13" spans="2:24" ht="14.15" customHeight="1">
      <c r="B13" s="15" t="s">
        <v>31</v>
      </c>
      <c r="C13" s="16" t="s">
        <v>29</v>
      </c>
      <c r="D13" s="118" t="s">
        <v>32</v>
      </c>
      <c r="E13" s="118" t="s">
        <v>32</v>
      </c>
      <c r="F13" s="118" t="s">
        <v>32</v>
      </c>
      <c r="G13" s="118">
        <v>33</v>
      </c>
      <c r="H13" s="118">
        <v>30</v>
      </c>
      <c r="I13" s="118" t="s">
        <v>32</v>
      </c>
      <c r="J13" s="118">
        <v>6</v>
      </c>
      <c r="K13" s="118" t="s">
        <v>32</v>
      </c>
      <c r="L13" s="118">
        <v>15</v>
      </c>
      <c r="M13" s="118" t="s">
        <v>32</v>
      </c>
      <c r="N13" s="118">
        <v>30</v>
      </c>
      <c r="O13" s="118">
        <v>21</v>
      </c>
      <c r="P13" s="118">
        <v>15</v>
      </c>
      <c r="Q13" s="118">
        <v>33</v>
      </c>
      <c r="R13" s="118">
        <v>48</v>
      </c>
      <c r="S13" s="118">
        <v>39</v>
      </c>
      <c r="T13" s="118">
        <v>24</v>
      </c>
      <c r="U13" s="118">
        <v>33</v>
      </c>
      <c r="V13" s="118">
        <v>57</v>
      </c>
      <c r="W13" s="118">
        <v>60</v>
      </c>
      <c r="X13" s="118">
        <v>24</v>
      </c>
    </row>
    <row r="14" spans="2:24" ht="14.15" customHeight="1">
      <c r="B14" s="16"/>
      <c r="C14" s="16"/>
      <c r="D14" s="118"/>
      <c r="E14" s="118"/>
      <c r="F14" s="118"/>
      <c r="G14" s="118"/>
      <c r="H14" s="118"/>
      <c r="I14" s="118"/>
      <c r="J14" s="118"/>
      <c r="K14" s="118"/>
      <c r="L14" s="118"/>
      <c r="M14" s="118"/>
      <c r="N14" s="118"/>
      <c r="O14" s="118"/>
      <c r="P14" s="118"/>
      <c r="Q14" s="118"/>
      <c r="R14" s="118"/>
      <c r="S14" s="118"/>
      <c r="T14" s="118"/>
      <c r="U14" s="118"/>
      <c r="V14" s="118"/>
      <c r="W14" s="118"/>
      <c r="X14" s="118"/>
    </row>
    <row r="15" spans="2:24" ht="14.15" customHeight="1">
      <c r="B15" s="15" t="s">
        <v>82</v>
      </c>
      <c r="C15" s="16" t="s">
        <v>35</v>
      </c>
      <c r="D15" s="22" t="s">
        <v>27</v>
      </c>
      <c r="E15" s="22" t="s">
        <v>27</v>
      </c>
      <c r="F15" s="22" t="s">
        <v>27</v>
      </c>
      <c r="G15" s="22" t="s">
        <v>27</v>
      </c>
      <c r="H15" s="22" t="s">
        <v>27</v>
      </c>
      <c r="I15" s="22" t="s">
        <v>27</v>
      </c>
      <c r="J15" s="22" t="s">
        <v>27</v>
      </c>
      <c r="K15" s="22" t="s">
        <v>27</v>
      </c>
      <c r="L15" s="22" t="s">
        <v>27</v>
      </c>
      <c r="M15" s="22" t="s">
        <v>27</v>
      </c>
      <c r="N15" s="22" t="s">
        <v>27</v>
      </c>
      <c r="O15" s="22" t="s">
        <v>27</v>
      </c>
      <c r="P15" s="22" t="s">
        <v>27</v>
      </c>
      <c r="Q15" s="22" t="s">
        <v>27</v>
      </c>
      <c r="R15" s="22" t="s">
        <v>27</v>
      </c>
      <c r="S15" s="22" t="s">
        <v>27</v>
      </c>
      <c r="T15" s="22" t="s">
        <v>27</v>
      </c>
      <c r="U15" s="22" t="s">
        <v>27</v>
      </c>
      <c r="V15" s="22" t="s">
        <v>27</v>
      </c>
      <c r="W15" s="22" t="s">
        <v>27</v>
      </c>
      <c r="X15" s="22" t="s">
        <v>27</v>
      </c>
    </row>
    <row r="16" spans="2:24" ht="14.15" customHeight="1">
      <c r="B16" s="17" t="s">
        <v>36</v>
      </c>
      <c r="C16" s="16" t="s">
        <v>29</v>
      </c>
      <c r="D16" s="21">
        <v>396</v>
      </c>
      <c r="E16" s="21">
        <v>381</v>
      </c>
      <c r="F16" s="21">
        <v>417</v>
      </c>
      <c r="G16" s="21">
        <v>462</v>
      </c>
      <c r="H16" s="21">
        <v>471</v>
      </c>
      <c r="I16" s="21">
        <v>444</v>
      </c>
      <c r="J16" s="21">
        <v>444</v>
      </c>
      <c r="K16" s="21">
        <v>480</v>
      </c>
      <c r="L16" s="21">
        <v>501</v>
      </c>
      <c r="M16" s="21">
        <v>525</v>
      </c>
      <c r="N16" s="21">
        <v>543</v>
      </c>
      <c r="O16" s="21">
        <v>498</v>
      </c>
      <c r="P16" s="21">
        <v>501</v>
      </c>
      <c r="Q16" s="21">
        <v>537</v>
      </c>
      <c r="R16" s="21">
        <v>540</v>
      </c>
      <c r="S16" s="21">
        <v>549</v>
      </c>
      <c r="T16" s="21">
        <v>567</v>
      </c>
      <c r="U16" s="21">
        <v>594</v>
      </c>
      <c r="V16" s="21">
        <v>564</v>
      </c>
      <c r="W16" s="21">
        <v>618</v>
      </c>
      <c r="X16" s="21">
        <v>570</v>
      </c>
    </row>
    <row r="17" spans="2:24" ht="14.15" customHeight="1">
      <c r="B17" s="17" t="s">
        <v>37</v>
      </c>
      <c r="C17" s="16" t="s">
        <v>29</v>
      </c>
      <c r="D17" s="21">
        <v>384</v>
      </c>
      <c r="E17" s="21">
        <v>348</v>
      </c>
      <c r="F17" s="21">
        <v>414</v>
      </c>
      <c r="G17" s="21">
        <v>444</v>
      </c>
      <c r="H17" s="21">
        <v>420</v>
      </c>
      <c r="I17" s="21">
        <v>399</v>
      </c>
      <c r="J17" s="21">
        <v>438</v>
      </c>
      <c r="K17" s="21">
        <v>414</v>
      </c>
      <c r="L17" s="21">
        <v>372</v>
      </c>
      <c r="M17" s="21">
        <v>492</v>
      </c>
      <c r="N17" s="21">
        <v>420</v>
      </c>
      <c r="O17" s="21">
        <v>423</v>
      </c>
      <c r="P17" s="21">
        <v>414</v>
      </c>
      <c r="Q17" s="21">
        <v>372</v>
      </c>
      <c r="R17" s="21">
        <v>396</v>
      </c>
      <c r="S17" s="21">
        <v>402</v>
      </c>
      <c r="T17" s="21">
        <v>408</v>
      </c>
      <c r="U17" s="21">
        <v>450</v>
      </c>
      <c r="V17" s="21">
        <v>408</v>
      </c>
      <c r="W17" s="21">
        <v>378</v>
      </c>
      <c r="X17" s="21">
        <v>405</v>
      </c>
    </row>
    <row r="18" spans="2:24" ht="14.15" customHeight="1">
      <c r="B18" s="17"/>
      <c r="C18" s="16"/>
      <c r="D18" s="21"/>
      <c r="E18" s="21"/>
      <c r="F18" s="21"/>
      <c r="G18" s="21"/>
      <c r="H18" s="21"/>
      <c r="I18" s="21"/>
      <c r="J18" s="21"/>
      <c r="K18" s="21"/>
      <c r="L18" s="21"/>
      <c r="M18" s="21"/>
      <c r="N18" s="21"/>
      <c r="O18" s="21"/>
      <c r="P18" s="21"/>
      <c r="Q18" s="21"/>
      <c r="R18" s="21"/>
      <c r="S18" s="21"/>
      <c r="T18" s="21"/>
      <c r="U18" s="21"/>
      <c r="V18" s="21"/>
      <c r="W18" s="21"/>
      <c r="X18" s="21"/>
    </row>
    <row r="19" spans="2:24" ht="14.15" customHeight="1">
      <c r="B19" s="15" t="s">
        <v>38</v>
      </c>
      <c r="C19" s="16"/>
      <c r="D19" s="21"/>
      <c r="E19" s="21"/>
      <c r="F19" s="21"/>
      <c r="G19" s="21"/>
      <c r="H19" s="21"/>
      <c r="I19" s="21"/>
      <c r="J19" s="21"/>
      <c r="K19" s="21"/>
      <c r="L19" s="21"/>
      <c r="M19" s="21"/>
      <c r="N19" s="21"/>
      <c r="O19" s="21"/>
      <c r="P19" s="21"/>
      <c r="Q19" s="21"/>
      <c r="R19" s="21"/>
      <c r="S19" s="21"/>
      <c r="T19" s="21"/>
      <c r="U19" s="21"/>
      <c r="V19" s="21"/>
      <c r="W19" s="21"/>
      <c r="X19" s="21"/>
    </row>
    <row r="20" spans="2:24" ht="14.15" customHeight="1">
      <c r="B20" s="17" t="s">
        <v>39</v>
      </c>
      <c r="C20" s="16" t="s">
        <v>29</v>
      </c>
      <c r="D20" s="27">
        <v>45</v>
      </c>
      <c r="E20" s="27">
        <v>48</v>
      </c>
      <c r="F20" s="27">
        <v>45</v>
      </c>
      <c r="G20" s="27">
        <v>57</v>
      </c>
      <c r="H20" s="27">
        <v>60</v>
      </c>
      <c r="I20" s="27">
        <v>54</v>
      </c>
      <c r="J20" s="27">
        <v>48</v>
      </c>
      <c r="K20" s="27">
        <v>66</v>
      </c>
      <c r="L20" s="27">
        <v>81</v>
      </c>
      <c r="M20" s="27">
        <v>90</v>
      </c>
      <c r="N20" s="27">
        <v>99</v>
      </c>
      <c r="O20" s="27">
        <v>75</v>
      </c>
      <c r="P20" s="27">
        <v>69</v>
      </c>
      <c r="Q20" s="27">
        <v>108</v>
      </c>
      <c r="R20" s="27">
        <v>99</v>
      </c>
      <c r="S20" s="27">
        <v>108</v>
      </c>
      <c r="T20" s="27">
        <v>117</v>
      </c>
      <c r="U20" s="27">
        <v>129</v>
      </c>
      <c r="V20" s="27">
        <v>138</v>
      </c>
      <c r="W20" s="27">
        <v>156</v>
      </c>
      <c r="X20" s="27">
        <v>111</v>
      </c>
    </row>
    <row r="21" spans="2:24" ht="14.15" customHeight="1">
      <c r="B21" s="17" t="s">
        <v>40</v>
      </c>
      <c r="C21" s="16" t="s">
        <v>29</v>
      </c>
      <c r="D21" s="27">
        <v>12</v>
      </c>
      <c r="E21" s="27">
        <v>12</v>
      </c>
      <c r="F21" s="27">
        <v>15</v>
      </c>
      <c r="G21" s="27">
        <v>24</v>
      </c>
      <c r="H21" s="27">
        <v>24</v>
      </c>
      <c r="I21" s="27">
        <v>18</v>
      </c>
      <c r="J21" s="27">
        <v>18</v>
      </c>
      <c r="K21" s="27">
        <v>24</v>
      </c>
      <c r="L21" s="27">
        <v>21</v>
      </c>
      <c r="M21" s="27">
        <v>30</v>
      </c>
      <c r="N21" s="27">
        <v>27</v>
      </c>
      <c r="O21" s="27">
        <v>39</v>
      </c>
      <c r="P21" s="27">
        <v>30</v>
      </c>
      <c r="Q21" s="27">
        <v>36</v>
      </c>
      <c r="R21" s="27">
        <v>30</v>
      </c>
      <c r="S21" s="27">
        <v>30</v>
      </c>
      <c r="T21" s="27">
        <v>45</v>
      </c>
      <c r="U21" s="27">
        <v>48</v>
      </c>
      <c r="V21" s="27">
        <v>51</v>
      </c>
      <c r="W21" s="27">
        <v>57</v>
      </c>
      <c r="X21" s="27">
        <v>51</v>
      </c>
    </row>
    <row r="22" spans="2:24" ht="14.15" customHeight="1">
      <c r="B22" s="17" t="s">
        <v>41</v>
      </c>
      <c r="C22" s="16" t="s">
        <v>29</v>
      </c>
      <c r="D22" s="27">
        <v>96</v>
      </c>
      <c r="E22" s="27">
        <v>99</v>
      </c>
      <c r="F22" s="27">
        <v>141</v>
      </c>
      <c r="G22" s="27">
        <v>147</v>
      </c>
      <c r="H22" s="27">
        <v>153</v>
      </c>
      <c r="I22" s="27">
        <v>153</v>
      </c>
      <c r="J22" s="27">
        <v>174</v>
      </c>
      <c r="K22" s="27">
        <v>177</v>
      </c>
      <c r="L22" s="27">
        <v>153</v>
      </c>
      <c r="M22" s="27">
        <v>195</v>
      </c>
      <c r="N22" s="27">
        <v>159</v>
      </c>
      <c r="O22" s="27">
        <v>177</v>
      </c>
      <c r="P22" s="27">
        <v>168</v>
      </c>
      <c r="Q22" s="27">
        <v>144</v>
      </c>
      <c r="R22" s="27">
        <v>150</v>
      </c>
      <c r="S22" s="27">
        <v>156</v>
      </c>
      <c r="T22" s="27">
        <v>153</v>
      </c>
      <c r="U22" s="27">
        <v>162</v>
      </c>
      <c r="V22" s="27">
        <v>159</v>
      </c>
      <c r="W22" s="27">
        <v>159</v>
      </c>
      <c r="X22" s="27">
        <v>183</v>
      </c>
    </row>
    <row r="23" spans="2:24" ht="14.15" customHeight="1">
      <c r="B23" s="17" t="s">
        <v>42</v>
      </c>
      <c r="C23" s="16" t="s">
        <v>29</v>
      </c>
      <c r="D23" s="27">
        <v>564</v>
      </c>
      <c r="E23" s="27">
        <v>513</v>
      </c>
      <c r="F23" s="27">
        <v>579</v>
      </c>
      <c r="G23" s="27">
        <v>633</v>
      </c>
      <c r="H23" s="27">
        <v>621</v>
      </c>
      <c r="I23" s="27">
        <v>591</v>
      </c>
      <c r="J23" s="27">
        <v>594</v>
      </c>
      <c r="K23" s="27">
        <v>621</v>
      </c>
      <c r="L23" s="27">
        <v>612</v>
      </c>
      <c r="M23" s="27">
        <v>702</v>
      </c>
      <c r="N23" s="27">
        <v>675</v>
      </c>
      <c r="O23" s="27">
        <v>633</v>
      </c>
      <c r="P23" s="27">
        <v>651</v>
      </c>
      <c r="Q23" s="27">
        <v>642</v>
      </c>
      <c r="R23" s="27">
        <v>651</v>
      </c>
      <c r="S23" s="27">
        <v>651</v>
      </c>
      <c r="T23" s="27">
        <v>672</v>
      </c>
      <c r="U23" s="27">
        <v>720</v>
      </c>
      <c r="V23" s="27">
        <v>669</v>
      </c>
      <c r="W23" s="27">
        <v>693</v>
      </c>
      <c r="X23" s="27">
        <v>675</v>
      </c>
    </row>
    <row r="24" spans="2:24" ht="14.15" customHeight="1">
      <c r="B24" s="17" t="s">
        <v>43</v>
      </c>
      <c r="C24" s="16" t="s">
        <v>29</v>
      </c>
      <c r="D24" s="27">
        <v>0</v>
      </c>
      <c r="E24" s="27">
        <v>0</v>
      </c>
      <c r="F24" s="27">
        <v>0</v>
      </c>
      <c r="G24" s="27">
        <v>0</v>
      </c>
      <c r="H24" s="27">
        <v>0</v>
      </c>
      <c r="I24" s="27">
        <v>0</v>
      </c>
      <c r="J24" s="27">
        <v>0</v>
      </c>
      <c r="K24" s="27">
        <v>3</v>
      </c>
      <c r="L24" s="27">
        <v>9</v>
      </c>
      <c r="M24" s="27">
        <v>15</v>
      </c>
      <c r="N24" s="27">
        <v>27</v>
      </c>
      <c r="O24" s="27">
        <v>24</v>
      </c>
      <c r="P24" s="27">
        <v>27</v>
      </c>
      <c r="Q24" s="27">
        <v>21</v>
      </c>
      <c r="R24" s="27">
        <v>27</v>
      </c>
      <c r="S24" s="27">
        <v>39</v>
      </c>
      <c r="T24" s="27">
        <v>36</v>
      </c>
      <c r="U24" s="27">
        <v>42</v>
      </c>
      <c r="V24" s="27">
        <v>33</v>
      </c>
      <c r="W24" s="27">
        <v>33</v>
      </c>
      <c r="X24" s="27">
        <v>33</v>
      </c>
    </row>
    <row r="25" spans="2:24" ht="14.15" customHeight="1">
      <c r="B25" s="16"/>
      <c r="C25" s="16"/>
      <c r="D25" s="27"/>
      <c r="E25" s="27"/>
      <c r="F25" s="27"/>
      <c r="G25" s="27"/>
      <c r="H25" s="27"/>
      <c r="I25" s="27"/>
      <c r="J25" s="27"/>
      <c r="K25" s="27"/>
      <c r="L25" s="27"/>
      <c r="M25" s="27"/>
      <c r="N25" s="27"/>
      <c r="O25" s="27"/>
      <c r="P25" s="27"/>
      <c r="Q25" s="27"/>
      <c r="R25" s="27"/>
      <c r="S25" s="27"/>
      <c r="T25" s="27"/>
      <c r="U25" s="27"/>
      <c r="V25" s="27"/>
      <c r="W25" s="27"/>
      <c r="X25" s="27"/>
    </row>
    <row r="26" spans="2:24" ht="14.15" customHeight="1">
      <c r="B26" s="15" t="s">
        <v>1013</v>
      </c>
      <c r="C26" s="16" t="s">
        <v>35</v>
      </c>
      <c r="D26" s="22" t="s">
        <v>27</v>
      </c>
      <c r="E26" s="22" t="s">
        <v>27</v>
      </c>
      <c r="F26" s="22" t="s">
        <v>27</v>
      </c>
      <c r="G26" s="22" t="s">
        <v>27</v>
      </c>
      <c r="H26" s="22" t="s">
        <v>27</v>
      </c>
      <c r="I26" s="22" t="s">
        <v>27</v>
      </c>
      <c r="J26" s="22" t="s">
        <v>27</v>
      </c>
      <c r="K26" s="22" t="s">
        <v>27</v>
      </c>
      <c r="L26" s="22" t="s">
        <v>27</v>
      </c>
      <c r="M26" s="22" t="s">
        <v>27</v>
      </c>
      <c r="N26" s="22" t="s">
        <v>27</v>
      </c>
      <c r="O26" s="22" t="s">
        <v>27</v>
      </c>
      <c r="P26" s="22" t="s">
        <v>27</v>
      </c>
      <c r="Q26" s="22" t="s">
        <v>27</v>
      </c>
      <c r="R26" s="22" t="s">
        <v>27</v>
      </c>
      <c r="S26" s="22" t="s">
        <v>27</v>
      </c>
      <c r="T26" s="22" t="s">
        <v>27</v>
      </c>
      <c r="U26" s="22" t="s">
        <v>27</v>
      </c>
      <c r="V26" s="22" t="s">
        <v>27</v>
      </c>
      <c r="W26" s="22" t="s">
        <v>27</v>
      </c>
      <c r="X26" s="22" t="s">
        <v>27</v>
      </c>
    </row>
    <row r="27" spans="2:24" ht="14.15" customHeight="1">
      <c r="B27" s="17" t="s">
        <v>1014</v>
      </c>
      <c r="C27" s="16" t="s">
        <v>29</v>
      </c>
      <c r="D27" s="21">
        <v>135</v>
      </c>
      <c r="E27" s="21">
        <v>129</v>
      </c>
      <c r="F27" s="21">
        <v>153</v>
      </c>
      <c r="G27" s="21">
        <v>177</v>
      </c>
      <c r="H27" s="21">
        <v>168</v>
      </c>
      <c r="I27" s="21">
        <v>168</v>
      </c>
      <c r="J27" s="21">
        <v>180</v>
      </c>
      <c r="K27" s="21">
        <v>183</v>
      </c>
      <c r="L27" s="21">
        <v>174</v>
      </c>
      <c r="M27" s="21">
        <v>231</v>
      </c>
      <c r="N27" s="21">
        <v>198</v>
      </c>
      <c r="O27" s="21">
        <v>183</v>
      </c>
      <c r="P27" s="21">
        <v>210</v>
      </c>
      <c r="Q27" s="21">
        <v>177</v>
      </c>
      <c r="R27" s="21">
        <v>204</v>
      </c>
      <c r="S27" s="21">
        <v>216</v>
      </c>
      <c r="T27" s="21">
        <v>183</v>
      </c>
      <c r="U27" s="21">
        <v>225</v>
      </c>
      <c r="V27" s="21">
        <v>219</v>
      </c>
      <c r="W27" s="21">
        <v>192</v>
      </c>
      <c r="X27" s="21">
        <v>231</v>
      </c>
    </row>
    <row r="28" spans="2:24" ht="14.15" customHeight="1">
      <c r="B28" s="17" t="s">
        <v>1015</v>
      </c>
      <c r="C28" s="16" t="s">
        <v>29</v>
      </c>
      <c r="D28" s="21">
        <v>174</v>
      </c>
      <c r="E28" s="21">
        <v>132</v>
      </c>
      <c r="F28" s="21">
        <v>156</v>
      </c>
      <c r="G28" s="21">
        <v>201</v>
      </c>
      <c r="H28" s="21">
        <v>171</v>
      </c>
      <c r="I28" s="21">
        <v>183</v>
      </c>
      <c r="J28" s="21">
        <v>186</v>
      </c>
      <c r="K28" s="21">
        <v>174</v>
      </c>
      <c r="L28" s="21">
        <v>177</v>
      </c>
      <c r="M28" s="21">
        <v>216</v>
      </c>
      <c r="N28" s="21">
        <v>198</v>
      </c>
      <c r="O28" s="21">
        <v>198</v>
      </c>
      <c r="P28" s="21">
        <v>213</v>
      </c>
      <c r="Q28" s="21">
        <v>186</v>
      </c>
      <c r="R28" s="21">
        <v>213</v>
      </c>
      <c r="S28" s="21">
        <v>210</v>
      </c>
      <c r="T28" s="21">
        <v>219</v>
      </c>
      <c r="U28" s="21">
        <v>228</v>
      </c>
      <c r="V28" s="21">
        <v>228</v>
      </c>
      <c r="W28" s="21">
        <v>222</v>
      </c>
      <c r="X28" s="21">
        <v>219</v>
      </c>
    </row>
    <row r="29" spans="2:24" ht="14.15" customHeight="1">
      <c r="B29" s="17" t="s">
        <v>1016</v>
      </c>
      <c r="C29" s="16" t="s">
        <v>29</v>
      </c>
      <c r="D29" s="21">
        <v>111</v>
      </c>
      <c r="E29" s="21">
        <v>111</v>
      </c>
      <c r="F29" s="21">
        <v>114</v>
      </c>
      <c r="G29" s="21">
        <v>129</v>
      </c>
      <c r="H29" s="21">
        <v>153</v>
      </c>
      <c r="I29" s="21">
        <v>135</v>
      </c>
      <c r="J29" s="21">
        <v>123</v>
      </c>
      <c r="K29" s="21">
        <v>138</v>
      </c>
      <c r="L29" s="21">
        <v>123</v>
      </c>
      <c r="M29" s="21">
        <v>135</v>
      </c>
      <c r="N29" s="21">
        <v>138</v>
      </c>
      <c r="O29" s="21">
        <v>117</v>
      </c>
      <c r="P29" s="21">
        <v>126</v>
      </c>
      <c r="Q29" s="21">
        <v>105</v>
      </c>
      <c r="R29" s="21">
        <v>114</v>
      </c>
      <c r="S29" s="21">
        <v>111</v>
      </c>
      <c r="T29" s="21">
        <v>144</v>
      </c>
      <c r="U29" s="21">
        <v>111</v>
      </c>
      <c r="V29" s="21">
        <v>114</v>
      </c>
      <c r="W29" s="21">
        <v>129</v>
      </c>
      <c r="X29" s="21">
        <v>114</v>
      </c>
    </row>
    <row r="30" spans="2:24" ht="14.15" customHeight="1">
      <c r="B30" s="17" t="s">
        <v>1017</v>
      </c>
      <c r="C30" s="16" t="s">
        <v>29</v>
      </c>
      <c r="D30" s="21">
        <v>213</v>
      </c>
      <c r="E30" s="21">
        <v>198</v>
      </c>
      <c r="F30" s="21">
        <v>237</v>
      </c>
      <c r="G30" s="21">
        <v>216</v>
      </c>
      <c r="H30" s="21">
        <v>204</v>
      </c>
      <c r="I30" s="21">
        <v>189</v>
      </c>
      <c r="J30" s="21">
        <v>219</v>
      </c>
      <c r="K30" s="21">
        <v>213</v>
      </c>
      <c r="L30" s="21">
        <v>201</v>
      </c>
      <c r="M30" s="21">
        <v>234</v>
      </c>
      <c r="N30" s="21">
        <v>198</v>
      </c>
      <c r="O30" s="21">
        <v>201</v>
      </c>
      <c r="P30" s="21">
        <v>177</v>
      </c>
      <c r="Q30" s="21">
        <v>210</v>
      </c>
      <c r="R30" s="21">
        <v>192</v>
      </c>
      <c r="S30" s="21">
        <v>213</v>
      </c>
      <c r="T30" s="21">
        <v>213</v>
      </c>
      <c r="U30" s="21">
        <v>249</v>
      </c>
      <c r="V30" s="21">
        <v>192</v>
      </c>
      <c r="W30" s="21">
        <v>234</v>
      </c>
      <c r="X30" s="21">
        <v>198</v>
      </c>
    </row>
    <row r="31" spans="2:24" ht="14.15" customHeight="1">
      <c r="B31" s="17" t="s">
        <v>44</v>
      </c>
      <c r="C31" s="16" t="s">
        <v>29</v>
      </c>
      <c r="D31" s="21">
        <v>147</v>
      </c>
      <c r="E31" s="21">
        <v>162</v>
      </c>
      <c r="F31" s="21">
        <v>168</v>
      </c>
      <c r="G31" s="21">
        <v>159</v>
      </c>
      <c r="H31" s="21">
        <v>174</v>
      </c>
      <c r="I31" s="21">
        <v>168</v>
      </c>
      <c r="J31" s="21">
        <v>177</v>
      </c>
      <c r="K31" s="21">
        <v>186</v>
      </c>
      <c r="L31" s="21">
        <v>195</v>
      </c>
      <c r="M31" s="21">
        <v>198</v>
      </c>
      <c r="N31" s="21">
        <v>231</v>
      </c>
      <c r="O31" s="21">
        <v>225</v>
      </c>
      <c r="P31" s="21">
        <v>186</v>
      </c>
      <c r="Q31" s="21">
        <v>228</v>
      </c>
      <c r="R31" s="21">
        <v>210</v>
      </c>
      <c r="S31" s="21">
        <v>201</v>
      </c>
      <c r="T31" s="21">
        <v>213</v>
      </c>
      <c r="U31" s="21">
        <v>231</v>
      </c>
      <c r="V31" s="21">
        <v>219</v>
      </c>
      <c r="W31" s="21">
        <v>222</v>
      </c>
      <c r="X31" s="21">
        <v>213</v>
      </c>
    </row>
    <row r="32" spans="2:24" ht="14.15" customHeight="1">
      <c r="B32" s="16"/>
      <c r="C32" s="16"/>
      <c r="D32" s="23"/>
      <c r="E32" s="23"/>
      <c r="F32" s="23"/>
      <c r="G32" s="23"/>
      <c r="H32" s="23"/>
      <c r="I32" s="23"/>
      <c r="J32" s="23"/>
      <c r="K32" s="23"/>
      <c r="L32" s="23"/>
      <c r="M32" s="23"/>
      <c r="N32" s="23"/>
      <c r="O32" s="23"/>
      <c r="P32" s="23"/>
      <c r="Q32" s="23"/>
      <c r="R32" s="23"/>
      <c r="S32" s="23"/>
      <c r="T32" s="23"/>
      <c r="U32" s="23"/>
      <c r="V32" s="23"/>
      <c r="W32" s="23"/>
      <c r="X32" s="23"/>
    </row>
    <row r="33" spans="2:25" ht="14.15" customHeight="1">
      <c r="B33" s="252" t="s">
        <v>1018</v>
      </c>
      <c r="C33" s="18" t="s">
        <v>45</v>
      </c>
      <c r="D33" s="10">
        <v>26</v>
      </c>
      <c r="E33" s="10">
        <v>26</v>
      </c>
      <c r="F33" s="10">
        <v>26</v>
      </c>
      <c r="G33" s="10">
        <v>25</v>
      </c>
      <c r="H33" s="10">
        <v>25</v>
      </c>
      <c r="I33" s="10">
        <v>25</v>
      </c>
      <c r="J33" s="10">
        <v>25</v>
      </c>
      <c r="K33" s="10">
        <v>25</v>
      </c>
      <c r="L33" s="10">
        <v>25</v>
      </c>
      <c r="M33" s="10">
        <v>25</v>
      </c>
      <c r="N33" s="10">
        <v>25</v>
      </c>
      <c r="O33" s="10">
        <v>26</v>
      </c>
      <c r="P33" s="10">
        <v>25</v>
      </c>
      <c r="Q33" s="10">
        <v>26</v>
      </c>
      <c r="R33" s="10">
        <v>25</v>
      </c>
      <c r="S33" s="10">
        <v>25</v>
      </c>
      <c r="T33" s="10">
        <v>26</v>
      </c>
      <c r="U33" s="10">
        <v>25</v>
      </c>
      <c r="V33" s="10">
        <v>25</v>
      </c>
      <c r="W33" s="10">
        <v>25</v>
      </c>
      <c r="X33" s="10">
        <v>25</v>
      </c>
    </row>
    <row r="34" spans="2:25" ht="14.15" customHeight="1">
      <c r="B34" s="253"/>
      <c r="C34" s="18" t="s">
        <v>46</v>
      </c>
      <c r="D34" s="10">
        <v>35.24</v>
      </c>
      <c r="E34" s="10">
        <v>35.840000000000003</v>
      </c>
      <c r="F34" s="10">
        <v>35.58</v>
      </c>
      <c r="G34" s="10">
        <v>34.049999999999997</v>
      </c>
      <c r="H34" s="10">
        <v>34.880000000000003</v>
      </c>
      <c r="I34" s="10">
        <v>34.99</v>
      </c>
      <c r="J34" s="10">
        <v>35.01</v>
      </c>
      <c r="K34" s="10">
        <v>35.270000000000003</v>
      </c>
      <c r="L34" s="10">
        <v>35.82</v>
      </c>
      <c r="M34" s="10">
        <v>34.880000000000003</v>
      </c>
      <c r="N34" s="10">
        <v>35.840000000000003</v>
      </c>
      <c r="O34" s="10">
        <v>35.909999999999997</v>
      </c>
      <c r="P34" s="10">
        <v>34.47</v>
      </c>
      <c r="Q34" s="10">
        <v>36.57</v>
      </c>
      <c r="R34" s="10">
        <v>35.42</v>
      </c>
      <c r="S34" s="10">
        <v>35.130000000000003</v>
      </c>
      <c r="T34" s="10">
        <v>35.61</v>
      </c>
      <c r="U34" s="10">
        <v>35.46</v>
      </c>
      <c r="V34" s="10">
        <v>35.049999999999997</v>
      </c>
      <c r="W34" s="10">
        <v>35.840000000000003</v>
      </c>
      <c r="X34" s="10">
        <v>34.86</v>
      </c>
    </row>
    <row r="35" spans="2:25" ht="14.15" customHeight="1">
      <c r="B35" s="253"/>
      <c r="C35" s="18" t="s">
        <v>47</v>
      </c>
      <c r="D35" s="10">
        <v>33</v>
      </c>
      <c r="E35" s="10">
        <v>34</v>
      </c>
      <c r="F35" s="10">
        <v>34</v>
      </c>
      <c r="G35" s="10">
        <v>32</v>
      </c>
      <c r="H35" s="10">
        <v>32.5</v>
      </c>
      <c r="I35" s="10">
        <v>32</v>
      </c>
      <c r="J35" s="10">
        <v>33</v>
      </c>
      <c r="K35" s="10">
        <v>33</v>
      </c>
      <c r="L35" s="10">
        <v>33</v>
      </c>
      <c r="M35" s="10">
        <v>31</v>
      </c>
      <c r="N35" s="10">
        <v>32</v>
      </c>
      <c r="O35" s="10">
        <v>33</v>
      </c>
      <c r="P35" s="10">
        <v>31</v>
      </c>
      <c r="Q35" s="10">
        <v>34</v>
      </c>
      <c r="R35" s="10">
        <v>31</v>
      </c>
      <c r="S35" s="10">
        <v>32</v>
      </c>
      <c r="T35" s="10">
        <v>32</v>
      </c>
      <c r="U35" s="10">
        <v>33</v>
      </c>
      <c r="V35" s="10">
        <v>31</v>
      </c>
      <c r="W35" s="10">
        <v>32</v>
      </c>
      <c r="X35" s="10">
        <v>31</v>
      </c>
    </row>
    <row r="36" spans="2:25" ht="14.15" customHeight="1">
      <c r="B36" s="253"/>
      <c r="C36" s="18" t="s">
        <v>48</v>
      </c>
      <c r="D36" s="10">
        <v>43</v>
      </c>
      <c r="E36" s="10">
        <v>44</v>
      </c>
      <c r="F36" s="10">
        <v>44</v>
      </c>
      <c r="G36" s="10">
        <v>41</v>
      </c>
      <c r="H36" s="10">
        <v>43</v>
      </c>
      <c r="I36" s="10">
        <v>43</v>
      </c>
      <c r="J36" s="10">
        <v>43</v>
      </c>
      <c r="K36" s="10">
        <v>43</v>
      </c>
      <c r="L36" s="10">
        <v>44</v>
      </c>
      <c r="M36" s="10">
        <v>43</v>
      </c>
      <c r="N36" s="10">
        <v>45</v>
      </c>
      <c r="O36" s="10">
        <v>45</v>
      </c>
      <c r="P36" s="10">
        <v>42</v>
      </c>
      <c r="Q36" s="10">
        <v>46</v>
      </c>
      <c r="R36" s="10">
        <v>44</v>
      </c>
      <c r="S36" s="10">
        <v>44</v>
      </c>
      <c r="T36" s="10">
        <v>44</v>
      </c>
      <c r="U36" s="10">
        <v>44</v>
      </c>
      <c r="V36" s="10">
        <v>44</v>
      </c>
      <c r="W36" s="10">
        <v>44</v>
      </c>
      <c r="X36" s="10">
        <v>43</v>
      </c>
    </row>
    <row r="37" spans="2:25" ht="14.15" customHeight="1">
      <c r="B37" s="254"/>
      <c r="C37" s="18" t="s">
        <v>49</v>
      </c>
      <c r="D37" s="10">
        <v>10.45</v>
      </c>
      <c r="E37" s="10">
        <v>10.65</v>
      </c>
      <c r="F37" s="10">
        <v>10.63</v>
      </c>
      <c r="G37" s="10">
        <v>10.95</v>
      </c>
      <c r="H37" s="10">
        <v>11.01</v>
      </c>
      <c r="I37" s="10">
        <v>11.19</v>
      </c>
      <c r="J37" s="10">
        <v>10.79</v>
      </c>
      <c r="K37" s="10">
        <v>11.21</v>
      </c>
      <c r="L37" s="10">
        <v>11.87</v>
      </c>
      <c r="M37" s="10">
        <v>11.5</v>
      </c>
      <c r="N37" s="10">
        <v>12.05</v>
      </c>
      <c r="O37" s="10">
        <v>11.93</v>
      </c>
      <c r="P37" s="10">
        <v>11.26</v>
      </c>
      <c r="Q37" s="10">
        <v>12.25</v>
      </c>
      <c r="R37" s="10">
        <v>12.26</v>
      </c>
      <c r="S37" s="10">
        <v>11.66</v>
      </c>
      <c r="T37" s="10">
        <v>11.65</v>
      </c>
      <c r="U37" s="10">
        <v>11.61</v>
      </c>
      <c r="V37" s="10">
        <v>11.66</v>
      </c>
      <c r="W37" s="10">
        <v>11.85</v>
      </c>
      <c r="X37" s="10">
        <v>11.66</v>
      </c>
    </row>
    <row r="38" spans="2:25" ht="14.15" customHeight="1">
      <c r="B38" s="25"/>
      <c r="C38" s="18"/>
      <c r="D38" s="23"/>
      <c r="E38" s="23"/>
      <c r="F38" s="23"/>
      <c r="G38" s="23"/>
      <c r="H38" s="23"/>
      <c r="I38" s="23"/>
      <c r="J38" s="23"/>
      <c r="K38" s="23"/>
      <c r="L38" s="23"/>
      <c r="M38" s="23"/>
      <c r="N38" s="23"/>
      <c r="O38" s="23"/>
      <c r="P38" s="23"/>
      <c r="Q38" s="23"/>
      <c r="R38" s="23"/>
      <c r="S38" s="23"/>
      <c r="T38" s="23"/>
      <c r="U38" s="23"/>
      <c r="V38" s="23"/>
      <c r="W38" s="23"/>
      <c r="X38" s="23"/>
    </row>
    <row r="39" spans="2:25" ht="15" customHeight="1">
      <c r="B39" s="15" t="s">
        <v>50</v>
      </c>
      <c r="C39" s="16"/>
      <c r="D39" s="245" t="s">
        <v>1034</v>
      </c>
      <c r="E39" s="246"/>
      <c r="F39" s="246"/>
      <c r="G39" s="246"/>
      <c r="H39" s="246"/>
      <c r="I39" s="246"/>
      <c r="J39" s="246"/>
      <c r="K39" s="246"/>
      <c r="L39" s="246"/>
      <c r="M39" s="246"/>
      <c r="N39" s="246"/>
      <c r="O39" s="246"/>
      <c r="P39" s="246"/>
      <c r="Q39" s="246"/>
      <c r="R39" s="246"/>
      <c r="S39" s="246"/>
      <c r="T39" s="246"/>
      <c r="U39" s="246"/>
      <c r="V39" s="246"/>
      <c r="W39" s="246"/>
      <c r="X39" s="247"/>
    </row>
    <row r="40" spans="2:25" ht="14.15" customHeight="1">
      <c r="B40" s="17" t="s">
        <v>51</v>
      </c>
      <c r="C40" s="16" t="s">
        <v>29</v>
      </c>
      <c r="D40" s="21">
        <v>621</v>
      </c>
      <c r="E40" s="21">
        <v>498</v>
      </c>
      <c r="F40" s="21">
        <v>564</v>
      </c>
      <c r="G40" s="21">
        <v>615</v>
      </c>
      <c r="H40" s="21">
        <v>618</v>
      </c>
      <c r="I40" s="21">
        <v>624</v>
      </c>
      <c r="J40" s="21">
        <v>546</v>
      </c>
      <c r="K40" s="21">
        <v>576</v>
      </c>
      <c r="L40" s="21">
        <v>519</v>
      </c>
      <c r="M40" s="21">
        <v>585</v>
      </c>
      <c r="N40" s="21">
        <v>501</v>
      </c>
      <c r="O40" s="21">
        <v>447</v>
      </c>
      <c r="P40" s="21">
        <v>447</v>
      </c>
      <c r="Q40" s="21">
        <v>417</v>
      </c>
      <c r="R40" s="21">
        <v>474</v>
      </c>
      <c r="S40" s="21">
        <v>429</v>
      </c>
      <c r="T40" s="21">
        <v>438</v>
      </c>
      <c r="U40" s="21">
        <v>423</v>
      </c>
      <c r="V40" s="21">
        <v>372</v>
      </c>
      <c r="W40" s="21">
        <v>372</v>
      </c>
      <c r="X40" s="21">
        <v>363</v>
      </c>
    </row>
    <row r="41" spans="2:25" ht="14.15" customHeight="1">
      <c r="B41" s="17" t="s">
        <v>52</v>
      </c>
      <c r="C41" s="16" t="s">
        <v>29</v>
      </c>
      <c r="D41" s="21">
        <v>18</v>
      </c>
      <c r="E41" s="21">
        <v>18</v>
      </c>
      <c r="F41" s="21">
        <v>27</v>
      </c>
      <c r="G41" s="21">
        <v>57</v>
      </c>
      <c r="H41" s="21">
        <v>48</v>
      </c>
      <c r="I41" s="21">
        <v>30</v>
      </c>
      <c r="J41" s="21">
        <v>27</v>
      </c>
      <c r="K41" s="21">
        <v>18</v>
      </c>
      <c r="L41" s="21">
        <v>21</v>
      </c>
      <c r="M41" s="21">
        <v>36</v>
      </c>
      <c r="N41" s="21">
        <v>36</v>
      </c>
      <c r="O41" s="21">
        <v>27</v>
      </c>
      <c r="P41" s="21">
        <v>30</v>
      </c>
      <c r="Q41" s="21">
        <v>30</v>
      </c>
      <c r="R41" s="21">
        <v>27</v>
      </c>
      <c r="S41" s="21">
        <v>27</v>
      </c>
      <c r="T41" s="21">
        <v>36</v>
      </c>
      <c r="U41" s="21">
        <v>36</v>
      </c>
      <c r="V41" s="21">
        <v>30</v>
      </c>
      <c r="W41" s="21">
        <v>27</v>
      </c>
      <c r="X41" s="21">
        <v>45</v>
      </c>
    </row>
    <row r="42" spans="2:25" ht="14.15" customHeight="1">
      <c r="B42" s="17" t="s">
        <v>53</v>
      </c>
      <c r="C42" s="16" t="s">
        <v>29</v>
      </c>
      <c r="D42" s="21">
        <v>90</v>
      </c>
      <c r="E42" s="21">
        <v>174</v>
      </c>
      <c r="F42" s="21">
        <v>195</v>
      </c>
      <c r="G42" s="21">
        <v>198</v>
      </c>
      <c r="H42" s="21">
        <v>183</v>
      </c>
      <c r="I42" s="21">
        <v>141</v>
      </c>
      <c r="J42" s="21">
        <v>180</v>
      </c>
      <c r="K42" s="21">
        <v>159</v>
      </c>
      <c r="L42" s="21">
        <v>201</v>
      </c>
      <c r="M42" s="21">
        <v>216</v>
      </c>
      <c r="N42" s="21">
        <v>216</v>
      </c>
      <c r="O42" s="21">
        <v>246</v>
      </c>
      <c r="P42" s="21">
        <v>207</v>
      </c>
      <c r="Q42" s="21">
        <v>249</v>
      </c>
      <c r="R42" s="21">
        <v>222</v>
      </c>
      <c r="S42" s="21">
        <v>237</v>
      </c>
      <c r="T42" s="21">
        <v>231</v>
      </c>
      <c r="U42" s="21">
        <v>300</v>
      </c>
      <c r="V42" s="21">
        <v>288</v>
      </c>
      <c r="W42" s="21">
        <v>282</v>
      </c>
      <c r="X42" s="21">
        <v>273</v>
      </c>
    </row>
    <row r="43" spans="2:25" ht="14.15" customHeight="1">
      <c r="B43" s="17" t="s">
        <v>54</v>
      </c>
      <c r="C43" s="16" t="s">
        <v>29</v>
      </c>
      <c r="D43" s="21">
        <v>48</v>
      </c>
      <c r="E43" s="21">
        <v>36</v>
      </c>
      <c r="F43" s="21">
        <v>45</v>
      </c>
      <c r="G43" s="21">
        <v>36</v>
      </c>
      <c r="H43" s="21">
        <v>42</v>
      </c>
      <c r="I43" s="21">
        <v>51</v>
      </c>
      <c r="J43" s="21">
        <v>126</v>
      </c>
      <c r="K43" s="21">
        <v>141</v>
      </c>
      <c r="L43" s="21">
        <v>129</v>
      </c>
      <c r="M43" s="21">
        <v>180</v>
      </c>
      <c r="N43" s="21">
        <v>216</v>
      </c>
      <c r="O43" s="21">
        <v>204</v>
      </c>
      <c r="P43" s="21">
        <v>231</v>
      </c>
      <c r="Q43" s="21">
        <v>210</v>
      </c>
      <c r="R43" s="21">
        <v>213</v>
      </c>
      <c r="S43" s="21">
        <v>255</v>
      </c>
      <c r="T43" s="21">
        <v>270</v>
      </c>
      <c r="U43" s="21">
        <v>285</v>
      </c>
      <c r="V43" s="21">
        <v>282</v>
      </c>
      <c r="W43" s="21">
        <v>318</v>
      </c>
      <c r="X43" s="21">
        <v>297</v>
      </c>
    </row>
    <row r="44" spans="2:25" ht="14.15" customHeight="1">
      <c r="B44" s="17"/>
      <c r="C44" s="16"/>
      <c r="D44" s="21"/>
      <c r="E44" s="21"/>
      <c r="F44" s="21"/>
      <c r="G44" s="21"/>
      <c r="H44" s="21"/>
      <c r="I44" s="21"/>
      <c r="J44" s="21"/>
      <c r="K44" s="21"/>
      <c r="L44" s="21"/>
      <c r="M44" s="21"/>
      <c r="N44" s="21"/>
      <c r="O44" s="21"/>
      <c r="P44" s="21"/>
      <c r="Q44" s="21"/>
      <c r="R44" s="21"/>
      <c r="S44" s="21"/>
      <c r="T44" s="21"/>
      <c r="U44" s="21"/>
      <c r="V44" s="21"/>
      <c r="W44" s="21"/>
      <c r="X44" s="21"/>
    </row>
    <row r="45" spans="2:25" ht="14.15" customHeight="1">
      <c r="B45" s="15" t="s">
        <v>55</v>
      </c>
      <c r="C45" s="16" t="s">
        <v>35</v>
      </c>
      <c r="D45" s="21"/>
      <c r="E45" s="21"/>
      <c r="F45" s="21"/>
      <c r="G45" s="21"/>
      <c r="H45" s="21"/>
      <c r="I45" s="21"/>
      <c r="J45" s="21"/>
      <c r="K45" s="21"/>
      <c r="L45" s="21"/>
      <c r="M45" s="21"/>
      <c r="N45" s="21"/>
      <c r="O45" s="21"/>
      <c r="P45" s="21"/>
      <c r="Q45" s="21"/>
      <c r="R45" s="21"/>
      <c r="S45" s="21"/>
      <c r="T45" s="21"/>
      <c r="U45" s="21"/>
      <c r="V45" s="21"/>
      <c r="W45" s="21"/>
      <c r="X45" s="21"/>
    </row>
    <row r="46" spans="2:25" ht="14.15" customHeight="1">
      <c r="B46" s="17" t="s">
        <v>56</v>
      </c>
      <c r="C46" s="16" t="s">
        <v>29</v>
      </c>
      <c r="D46" s="21">
        <v>0</v>
      </c>
      <c r="E46" s="21">
        <v>0</v>
      </c>
      <c r="F46" s="21">
        <v>0</v>
      </c>
      <c r="G46" s="21">
        <v>33</v>
      </c>
      <c r="H46" s="21">
        <v>27</v>
      </c>
      <c r="I46" s="21">
        <v>33</v>
      </c>
      <c r="J46" s="21">
        <v>39</v>
      </c>
      <c r="K46" s="21">
        <v>45</v>
      </c>
      <c r="L46" s="21">
        <v>42</v>
      </c>
      <c r="M46" s="21">
        <v>42</v>
      </c>
      <c r="N46" s="21">
        <v>60</v>
      </c>
      <c r="O46" s="21">
        <v>39</v>
      </c>
      <c r="P46" s="21">
        <v>48</v>
      </c>
      <c r="Q46" s="21">
        <v>63</v>
      </c>
      <c r="R46" s="21">
        <v>69</v>
      </c>
      <c r="S46" s="21">
        <v>48</v>
      </c>
      <c r="T46" s="21">
        <v>54</v>
      </c>
      <c r="U46" s="21">
        <v>75</v>
      </c>
      <c r="V46" s="21">
        <v>57</v>
      </c>
      <c r="W46" s="21">
        <v>63</v>
      </c>
      <c r="X46" s="21">
        <v>60</v>
      </c>
      <c r="Y46" s="121"/>
    </row>
    <row r="47" spans="2:25" ht="14.15" customHeight="1">
      <c r="B47" s="17" t="s">
        <v>57</v>
      </c>
      <c r="C47" s="16" t="s">
        <v>29</v>
      </c>
      <c r="D47" s="21">
        <v>0</v>
      </c>
      <c r="E47" s="21">
        <v>0</v>
      </c>
      <c r="F47" s="21">
        <v>0</v>
      </c>
      <c r="G47" s="21">
        <v>156</v>
      </c>
      <c r="H47" s="21">
        <v>141</v>
      </c>
      <c r="I47" s="21">
        <v>132</v>
      </c>
      <c r="J47" s="21">
        <v>132</v>
      </c>
      <c r="K47" s="21">
        <v>123</v>
      </c>
      <c r="L47" s="21">
        <v>114</v>
      </c>
      <c r="M47" s="21">
        <v>156</v>
      </c>
      <c r="N47" s="21">
        <v>138</v>
      </c>
      <c r="O47" s="21">
        <v>123</v>
      </c>
      <c r="P47" s="21">
        <v>117</v>
      </c>
      <c r="Q47" s="21">
        <v>105</v>
      </c>
      <c r="R47" s="21">
        <v>126</v>
      </c>
      <c r="S47" s="21">
        <v>123</v>
      </c>
      <c r="T47" s="21">
        <v>108</v>
      </c>
      <c r="U47" s="21">
        <v>126</v>
      </c>
      <c r="V47" s="21">
        <v>114</v>
      </c>
      <c r="W47" s="21">
        <v>123</v>
      </c>
      <c r="X47" s="21">
        <v>129</v>
      </c>
      <c r="Y47" s="121"/>
    </row>
    <row r="48" spans="2:25" ht="14.15" customHeight="1">
      <c r="B48" s="17" t="s">
        <v>58</v>
      </c>
      <c r="C48" s="16" t="s">
        <v>29</v>
      </c>
      <c r="D48" s="21">
        <v>0</v>
      </c>
      <c r="E48" s="21">
        <v>0</v>
      </c>
      <c r="F48" s="21">
        <v>0</v>
      </c>
      <c r="G48" s="21">
        <v>240</v>
      </c>
      <c r="H48" s="21">
        <v>225</v>
      </c>
      <c r="I48" s="21">
        <v>228</v>
      </c>
      <c r="J48" s="21">
        <v>231</v>
      </c>
      <c r="K48" s="21">
        <v>285</v>
      </c>
      <c r="L48" s="21">
        <v>216</v>
      </c>
      <c r="M48" s="21">
        <v>279</v>
      </c>
      <c r="N48" s="21">
        <v>279</v>
      </c>
      <c r="O48" s="21">
        <v>261</v>
      </c>
      <c r="P48" s="21">
        <v>267</v>
      </c>
      <c r="Q48" s="21">
        <v>267</v>
      </c>
      <c r="R48" s="21">
        <v>282</v>
      </c>
      <c r="S48" s="21">
        <v>282</v>
      </c>
      <c r="T48" s="21">
        <v>291</v>
      </c>
      <c r="U48" s="21">
        <v>327</v>
      </c>
      <c r="V48" s="21">
        <v>312</v>
      </c>
      <c r="W48" s="21">
        <v>288</v>
      </c>
      <c r="X48" s="21">
        <v>321</v>
      </c>
      <c r="Y48" s="121"/>
    </row>
    <row r="49" spans="2:25" ht="14.15" customHeight="1">
      <c r="B49" s="17" t="s">
        <v>59</v>
      </c>
      <c r="C49" s="16" t="s">
        <v>29</v>
      </c>
      <c r="D49" s="21">
        <v>0</v>
      </c>
      <c r="E49" s="21">
        <v>0</v>
      </c>
      <c r="F49" s="21">
        <v>0</v>
      </c>
      <c r="G49" s="21">
        <v>102</v>
      </c>
      <c r="H49" s="21">
        <v>111</v>
      </c>
      <c r="I49" s="21">
        <v>117</v>
      </c>
      <c r="J49" s="21">
        <v>117</v>
      </c>
      <c r="K49" s="21">
        <v>90</v>
      </c>
      <c r="L49" s="21">
        <v>102</v>
      </c>
      <c r="M49" s="21">
        <v>117</v>
      </c>
      <c r="N49" s="21">
        <v>87</v>
      </c>
      <c r="O49" s="21">
        <v>99</v>
      </c>
      <c r="P49" s="21">
        <v>93</v>
      </c>
      <c r="Q49" s="21">
        <v>99</v>
      </c>
      <c r="R49" s="21">
        <v>84</v>
      </c>
      <c r="S49" s="21">
        <v>102</v>
      </c>
      <c r="T49" s="21">
        <v>105</v>
      </c>
      <c r="U49" s="21">
        <v>114</v>
      </c>
      <c r="V49" s="21">
        <v>108</v>
      </c>
      <c r="W49" s="21">
        <v>99</v>
      </c>
      <c r="X49" s="21">
        <v>108</v>
      </c>
      <c r="Y49" s="121"/>
    </row>
    <row r="50" spans="2:25" ht="14.15" customHeight="1">
      <c r="B50" s="17" t="s">
        <v>60</v>
      </c>
      <c r="C50" s="16" t="s">
        <v>29</v>
      </c>
      <c r="D50" s="21">
        <v>0</v>
      </c>
      <c r="E50" s="21">
        <v>0</v>
      </c>
      <c r="F50" s="21">
        <v>0</v>
      </c>
      <c r="G50" s="21">
        <v>378</v>
      </c>
      <c r="H50" s="21">
        <v>381</v>
      </c>
      <c r="I50" s="21">
        <v>333</v>
      </c>
      <c r="J50" s="21">
        <v>366</v>
      </c>
      <c r="K50" s="21">
        <v>354</v>
      </c>
      <c r="L50" s="21">
        <v>399</v>
      </c>
      <c r="M50" s="21">
        <v>417</v>
      </c>
      <c r="N50" s="21">
        <v>402</v>
      </c>
      <c r="O50" s="21">
        <v>396</v>
      </c>
      <c r="P50" s="21">
        <v>390</v>
      </c>
      <c r="Q50" s="21">
        <v>375</v>
      </c>
      <c r="R50" s="21">
        <v>372</v>
      </c>
      <c r="S50" s="21">
        <v>393</v>
      </c>
      <c r="T50" s="21">
        <v>417</v>
      </c>
      <c r="U50" s="21">
        <v>399</v>
      </c>
      <c r="V50" s="21">
        <v>381</v>
      </c>
      <c r="W50" s="21">
        <v>423</v>
      </c>
      <c r="X50" s="21">
        <v>351</v>
      </c>
      <c r="Y50" s="121"/>
    </row>
    <row r="51" spans="2:25" ht="14.15" customHeight="1">
      <c r="B51" s="17" t="s">
        <v>61</v>
      </c>
      <c r="C51" s="16" t="s">
        <v>29</v>
      </c>
      <c r="D51" s="21">
        <v>777</v>
      </c>
      <c r="E51" s="21">
        <v>729</v>
      </c>
      <c r="F51" s="21">
        <v>831</v>
      </c>
      <c r="G51" s="21">
        <v>0</v>
      </c>
      <c r="H51" s="21">
        <v>0</v>
      </c>
      <c r="I51" s="21">
        <v>0</v>
      </c>
      <c r="J51" s="21">
        <v>0</v>
      </c>
      <c r="K51" s="21">
        <v>0</v>
      </c>
      <c r="L51" s="21">
        <v>0</v>
      </c>
      <c r="M51" s="21">
        <v>0</v>
      </c>
      <c r="N51" s="21">
        <v>0</v>
      </c>
      <c r="O51" s="21">
        <v>0</v>
      </c>
      <c r="P51" s="21">
        <v>0</v>
      </c>
      <c r="Q51" s="21">
        <v>0</v>
      </c>
      <c r="R51" s="21">
        <v>0</v>
      </c>
      <c r="S51" s="21">
        <v>0</v>
      </c>
      <c r="T51" s="21">
        <v>0</v>
      </c>
      <c r="U51" s="21">
        <v>0</v>
      </c>
      <c r="V51" s="21">
        <v>0</v>
      </c>
      <c r="W51" s="21">
        <v>3</v>
      </c>
      <c r="X51" s="21">
        <v>3</v>
      </c>
    </row>
    <row r="52" spans="2:25" ht="14.15" customHeight="1">
      <c r="B52" s="17"/>
      <c r="C52" s="16"/>
      <c r="D52" s="21"/>
      <c r="E52" s="21"/>
      <c r="F52" s="21"/>
      <c r="G52" s="21"/>
      <c r="H52" s="21"/>
      <c r="I52" s="21"/>
      <c r="J52" s="21"/>
      <c r="K52" s="21"/>
      <c r="L52" s="21"/>
      <c r="M52" s="21"/>
      <c r="N52" s="21"/>
      <c r="O52" s="21"/>
      <c r="P52" s="21"/>
      <c r="Q52" s="21"/>
      <c r="R52" s="21"/>
      <c r="S52" s="21"/>
      <c r="T52" s="21"/>
      <c r="U52" s="21"/>
      <c r="V52" s="21"/>
      <c r="W52" s="21"/>
      <c r="X52" s="21"/>
    </row>
    <row r="53" spans="2:25" ht="14.15" customHeight="1">
      <c r="B53" s="19" t="s">
        <v>62</v>
      </c>
      <c r="C53" s="16" t="s">
        <v>35</v>
      </c>
      <c r="D53" s="267" t="str">
        <f>INTERN.ENR!D63</f>
        <v>This is based on tertiary enrolment history in New Zealand since 1994. It is possible some people obtained their postgraduate degree overseas, which is not captured here.</v>
      </c>
      <c r="E53" s="268"/>
      <c r="F53" s="268"/>
      <c r="G53" s="268"/>
      <c r="H53" s="268"/>
      <c r="I53" s="268"/>
      <c r="J53" s="268"/>
      <c r="K53" s="268"/>
      <c r="L53" s="268"/>
      <c r="M53" s="268"/>
      <c r="N53" s="268"/>
      <c r="O53" s="268"/>
      <c r="P53" s="268"/>
      <c r="Q53" s="268"/>
      <c r="R53" s="268"/>
      <c r="S53" s="268"/>
      <c r="T53" s="268"/>
      <c r="U53" s="268"/>
      <c r="V53" s="268"/>
      <c r="W53" s="268"/>
      <c r="X53" s="269"/>
    </row>
    <row r="54" spans="2:25" ht="14.15" customHeight="1">
      <c r="B54" s="17" t="s">
        <v>64</v>
      </c>
      <c r="C54" s="16" t="s">
        <v>29</v>
      </c>
      <c r="D54" s="21">
        <v>45</v>
      </c>
      <c r="E54" s="21">
        <v>54</v>
      </c>
      <c r="F54" s="21">
        <v>69</v>
      </c>
      <c r="G54" s="21">
        <v>69</v>
      </c>
      <c r="H54" s="21">
        <v>57</v>
      </c>
      <c r="I54" s="21">
        <v>45</v>
      </c>
      <c r="J54" s="21">
        <v>48</v>
      </c>
      <c r="K54" s="21">
        <v>60</v>
      </c>
      <c r="L54" s="21">
        <v>48</v>
      </c>
      <c r="M54" s="21">
        <v>57</v>
      </c>
      <c r="N54" s="21">
        <v>51</v>
      </c>
      <c r="O54" s="21">
        <v>60</v>
      </c>
      <c r="P54" s="21">
        <v>54</v>
      </c>
      <c r="Q54" s="21">
        <v>45</v>
      </c>
      <c r="R54" s="21">
        <v>45</v>
      </c>
      <c r="S54" s="21">
        <v>54</v>
      </c>
      <c r="T54" s="21">
        <v>42</v>
      </c>
      <c r="U54" s="21">
        <v>39</v>
      </c>
      <c r="V54" s="21">
        <v>42</v>
      </c>
      <c r="W54" s="21">
        <v>39</v>
      </c>
      <c r="X54" s="21">
        <v>45</v>
      </c>
    </row>
    <row r="55" spans="2:25" ht="14.15" customHeight="1">
      <c r="B55" s="17" t="s">
        <v>65</v>
      </c>
      <c r="C55" s="16" t="s">
        <v>29</v>
      </c>
      <c r="D55" s="21">
        <v>117</v>
      </c>
      <c r="E55" s="21">
        <v>108</v>
      </c>
      <c r="F55" s="21">
        <v>144</v>
      </c>
      <c r="G55" s="21">
        <v>174</v>
      </c>
      <c r="H55" s="21">
        <v>165</v>
      </c>
      <c r="I55" s="21">
        <v>165</v>
      </c>
      <c r="J55" s="21">
        <v>204</v>
      </c>
      <c r="K55" s="21">
        <v>186</v>
      </c>
      <c r="L55" s="21">
        <v>201</v>
      </c>
      <c r="M55" s="21">
        <v>225</v>
      </c>
      <c r="N55" s="21">
        <v>225</v>
      </c>
      <c r="O55" s="21">
        <v>195</v>
      </c>
      <c r="P55" s="21">
        <v>216</v>
      </c>
      <c r="Q55" s="21">
        <v>195</v>
      </c>
      <c r="R55" s="21">
        <v>228</v>
      </c>
      <c r="S55" s="21">
        <v>228</v>
      </c>
      <c r="T55" s="21">
        <v>222</v>
      </c>
      <c r="U55" s="21">
        <v>243</v>
      </c>
      <c r="V55" s="21">
        <v>228</v>
      </c>
      <c r="W55" s="21">
        <v>219</v>
      </c>
      <c r="X55" s="21">
        <v>258</v>
      </c>
    </row>
    <row r="56" spans="2:25" ht="14.15" customHeight="1">
      <c r="B56" s="17" t="s">
        <v>66</v>
      </c>
      <c r="C56" s="16" t="s">
        <v>29</v>
      </c>
      <c r="D56" s="21">
        <v>231</v>
      </c>
      <c r="E56" s="21">
        <v>246</v>
      </c>
      <c r="F56" s="21">
        <v>222</v>
      </c>
      <c r="G56" s="21">
        <v>267</v>
      </c>
      <c r="H56" s="21">
        <v>288</v>
      </c>
      <c r="I56" s="21">
        <v>285</v>
      </c>
      <c r="J56" s="21">
        <v>303</v>
      </c>
      <c r="K56" s="21">
        <v>303</v>
      </c>
      <c r="L56" s="21">
        <v>300</v>
      </c>
      <c r="M56" s="21">
        <v>372</v>
      </c>
      <c r="N56" s="21">
        <v>357</v>
      </c>
      <c r="O56" s="21">
        <v>360</v>
      </c>
      <c r="P56" s="21">
        <v>339</v>
      </c>
      <c r="Q56" s="21">
        <v>324</v>
      </c>
      <c r="R56" s="21">
        <v>360</v>
      </c>
      <c r="S56" s="21">
        <v>369</v>
      </c>
      <c r="T56" s="21">
        <v>402</v>
      </c>
      <c r="U56" s="21">
        <v>450</v>
      </c>
      <c r="V56" s="21">
        <v>408</v>
      </c>
      <c r="W56" s="21">
        <v>414</v>
      </c>
      <c r="X56" s="21">
        <v>426</v>
      </c>
    </row>
    <row r="57" spans="2:25" ht="14.15" customHeight="1">
      <c r="B57" s="17" t="s">
        <v>68</v>
      </c>
      <c r="C57" s="16" t="s">
        <v>29</v>
      </c>
      <c r="D57" s="21">
        <v>237</v>
      </c>
      <c r="E57" s="21">
        <v>183</v>
      </c>
      <c r="F57" s="21">
        <v>210</v>
      </c>
      <c r="G57" s="21">
        <v>168</v>
      </c>
      <c r="H57" s="21">
        <v>186</v>
      </c>
      <c r="I57" s="21">
        <v>150</v>
      </c>
      <c r="J57" s="21">
        <v>132</v>
      </c>
      <c r="K57" s="21">
        <v>141</v>
      </c>
      <c r="L57" s="21">
        <v>126</v>
      </c>
      <c r="M57" s="21">
        <v>132</v>
      </c>
      <c r="N57" s="21">
        <v>129</v>
      </c>
      <c r="O57" s="21">
        <v>117</v>
      </c>
      <c r="P57" s="21">
        <v>117</v>
      </c>
      <c r="Q57" s="21">
        <v>117</v>
      </c>
      <c r="R57" s="21">
        <v>93</v>
      </c>
      <c r="S57" s="21">
        <v>102</v>
      </c>
      <c r="T57" s="21">
        <v>114</v>
      </c>
      <c r="U57" s="21">
        <v>99</v>
      </c>
      <c r="V57" s="21">
        <v>96</v>
      </c>
      <c r="W57" s="21">
        <v>120</v>
      </c>
      <c r="X57" s="21">
        <v>87</v>
      </c>
    </row>
    <row r="58" spans="2:25" ht="14.15" customHeight="1">
      <c r="B58" s="17" t="s">
        <v>67</v>
      </c>
      <c r="C58" s="16" t="s">
        <v>29</v>
      </c>
      <c r="D58" s="21">
        <v>54</v>
      </c>
      <c r="E58" s="21">
        <v>51</v>
      </c>
      <c r="F58" s="21">
        <v>57</v>
      </c>
      <c r="G58" s="21">
        <v>69</v>
      </c>
      <c r="H58" s="21">
        <v>45</v>
      </c>
      <c r="I58" s="21">
        <v>60</v>
      </c>
      <c r="J58" s="21">
        <v>42</v>
      </c>
      <c r="K58" s="21">
        <v>54</v>
      </c>
      <c r="L58" s="21">
        <v>60</v>
      </c>
      <c r="M58" s="21">
        <v>96</v>
      </c>
      <c r="N58" s="21">
        <v>69</v>
      </c>
      <c r="O58" s="21">
        <v>66</v>
      </c>
      <c r="P58" s="21">
        <v>69</v>
      </c>
      <c r="Q58" s="21">
        <v>75</v>
      </c>
      <c r="R58" s="21">
        <v>60</v>
      </c>
      <c r="S58" s="21">
        <v>60</v>
      </c>
      <c r="T58" s="21">
        <v>63</v>
      </c>
      <c r="U58" s="21">
        <v>54</v>
      </c>
      <c r="V58" s="21">
        <v>57</v>
      </c>
      <c r="W58" s="21">
        <v>48</v>
      </c>
      <c r="X58" s="21">
        <v>45</v>
      </c>
    </row>
    <row r="59" spans="2:25" ht="14.15" customHeight="1">
      <c r="B59" s="17" t="s">
        <v>43</v>
      </c>
      <c r="C59" s="16" t="s">
        <v>29</v>
      </c>
      <c r="D59" s="21">
        <v>93</v>
      </c>
      <c r="E59" s="21">
        <v>87</v>
      </c>
      <c r="F59" s="21">
        <v>135</v>
      </c>
      <c r="G59" s="21">
        <v>159</v>
      </c>
      <c r="H59" s="21">
        <v>144</v>
      </c>
      <c r="I59" s="21">
        <v>138</v>
      </c>
      <c r="J59" s="21">
        <v>153</v>
      </c>
      <c r="K59" s="21">
        <v>147</v>
      </c>
      <c r="L59" s="21">
        <v>138</v>
      </c>
      <c r="M59" s="21">
        <v>132</v>
      </c>
      <c r="N59" s="21">
        <v>132</v>
      </c>
      <c r="O59" s="21">
        <v>123</v>
      </c>
      <c r="P59" s="21">
        <v>120</v>
      </c>
      <c r="Q59" s="21">
        <v>147</v>
      </c>
      <c r="R59" s="21">
        <v>147</v>
      </c>
      <c r="S59" s="21">
        <v>141</v>
      </c>
      <c r="T59" s="21">
        <v>138</v>
      </c>
      <c r="U59" s="21">
        <v>153</v>
      </c>
      <c r="V59" s="21">
        <v>138</v>
      </c>
      <c r="W59" s="21">
        <v>156</v>
      </c>
      <c r="X59" s="21">
        <v>114</v>
      </c>
    </row>
    <row r="60" spans="2:25" ht="14.15" customHeight="1">
      <c r="B60" s="17"/>
      <c r="C60" s="16"/>
      <c r="D60" s="21"/>
      <c r="E60" s="21"/>
      <c r="F60" s="21"/>
      <c r="G60" s="21"/>
      <c r="H60" s="21"/>
      <c r="I60" s="21"/>
      <c r="J60" s="21"/>
      <c r="K60" s="21"/>
      <c r="L60" s="21"/>
      <c r="M60" s="21"/>
      <c r="N60" s="21"/>
      <c r="O60" s="21"/>
      <c r="P60" s="21"/>
      <c r="Q60" s="21"/>
      <c r="R60" s="21"/>
      <c r="S60" s="21"/>
      <c r="T60" s="21"/>
      <c r="U60" s="21"/>
      <c r="V60" s="21"/>
      <c r="W60" s="21"/>
      <c r="X60" s="21"/>
    </row>
    <row r="61" spans="2:25" ht="14.15" customHeight="1">
      <c r="B61" s="15" t="s">
        <v>69</v>
      </c>
      <c r="C61" s="16" t="s">
        <v>35</v>
      </c>
      <c r="D61" s="264" t="str">
        <f>INTERN.ENR!D71</f>
        <v>This is based on previous activity reported when enrolled into doctorate programme.</v>
      </c>
      <c r="E61" s="265"/>
      <c r="F61" s="265"/>
      <c r="G61" s="265"/>
      <c r="H61" s="265"/>
      <c r="I61" s="265"/>
      <c r="J61" s="265"/>
      <c r="K61" s="265"/>
      <c r="L61" s="265"/>
      <c r="M61" s="265"/>
      <c r="N61" s="265"/>
      <c r="O61" s="265"/>
      <c r="P61" s="265"/>
      <c r="Q61" s="265"/>
      <c r="R61" s="265"/>
      <c r="S61" s="265"/>
      <c r="T61" s="265"/>
      <c r="U61" s="265"/>
      <c r="V61" s="265"/>
      <c r="W61" s="265"/>
      <c r="X61" s="266"/>
    </row>
    <row r="62" spans="2:25" ht="14.15" customHeight="1">
      <c r="B62" s="17" t="s">
        <v>70</v>
      </c>
      <c r="C62" s="16" t="s">
        <v>29</v>
      </c>
      <c r="D62" s="21">
        <v>285</v>
      </c>
      <c r="E62" s="21">
        <v>297</v>
      </c>
      <c r="F62" s="21">
        <v>321</v>
      </c>
      <c r="G62" s="21">
        <v>366</v>
      </c>
      <c r="H62" s="21">
        <v>393</v>
      </c>
      <c r="I62" s="21">
        <v>369</v>
      </c>
      <c r="J62" s="21">
        <v>390</v>
      </c>
      <c r="K62" s="21">
        <v>387</v>
      </c>
      <c r="L62" s="21">
        <v>396</v>
      </c>
      <c r="M62" s="21">
        <v>462</v>
      </c>
      <c r="N62" s="21">
        <v>444</v>
      </c>
      <c r="O62" s="21">
        <v>411</v>
      </c>
      <c r="P62" s="21">
        <v>402</v>
      </c>
      <c r="Q62" s="21">
        <v>465</v>
      </c>
      <c r="R62" s="21">
        <v>465</v>
      </c>
      <c r="S62" s="21">
        <v>444</v>
      </c>
      <c r="T62" s="21">
        <v>498</v>
      </c>
      <c r="U62" s="21">
        <v>522</v>
      </c>
      <c r="V62" s="21">
        <v>522</v>
      </c>
      <c r="W62" s="21">
        <v>549</v>
      </c>
      <c r="X62" s="21">
        <v>531</v>
      </c>
    </row>
    <row r="63" spans="2:25" ht="14.15" customHeight="1">
      <c r="B63" s="17" t="s">
        <v>71</v>
      </c>
      <c r="C63" s="16" t="s">
        <v>29</v>
      </c>
      <c r="D63" s="21">
        <v>9</v>
      </c>
      <c r="E63" s="21">
        <v>6</v>
      </c>
      <c r="F63" s="21">
        <v>15</v>
      </c>
      <c r="G63" s="21">
        <v>9</v>
      </c>
      <c r="H63" s="21">
        <v>15</v>
      </c>
      <c r="I63" s="21">
        <v>18</v>
      </c>
      <c r="J63" s="21">
        <v>21</v>
      </c>
      <c r="K63" s="21">
        <v>18</v>
      </c>
      <c r="L63" s="21">
        <v>24</v>
      </c>
      <c r="M63" s="21">
        <v>21</v>
      </c>
      <c r="N63" s="21">
        <v>15</v>
      </c>
      <c r="O63" s="21">
        <v>15</v>
      </c>
      <c r="P63" s="21">
        <v>18</v>
      </c>
      <c r="Q63" s="21">
        <v>21</v>
      </c>
      <c r="R63" s="21">
        <v>21</v>
      </c>
      <c r="S63" s="21">
        <v>12</v>
      </c>
      <c r="T63" s="21">
        <v>24</v>
      </c>
      <c r="U63" s="21">
        <v>21</v>
      </c>
      <c r="V63" s="21">
        <v>15</v>
      </c>
      <c r="W63" s="21">
        <v>27</v>
      </c>
      <c r="X63" s="21">
        <v>15</v>
      </c>
    </row>
    <row r="64" spans="2:25" ht="14.15" customHeight="1">
      <c r="B64" s="17" t="s">
        <v>72</v>
      </c>
      <c r="C64" s="16" t="s">
        <v>29</v>
      </c>
      <c r="D64" s="21">
        <v>36</v>
      </c>
      <c r="E64" s="21">
        <v>24</v>
      </c>
      <c r="F64" s="21">
        <v>36</v>
      </c>
      <c r="G64" s="21">
        <v>33</v>
      </c>
      <c r="H64" s="21">
        <v>30</v>
      </c>
      <c r="I64" s="21">
        <v>30</v>
      </c>
      <c r="J64" s="21">
        <v>39</v>
      </c>
      <c r="K64" s="21">
        <v>18</v>
      </c>
      <c r="L64" s="21">
        <v>24</v>
      </c>
      <c r="M64" s="21">
        <v>27</v>
      </c>
      <c r="N64" s="21">
        <v>30</v>
      </c>
      <c r="O64" s="21">
        <v>30</v>
      </c>
      <c r="P64" s="21">
        <v>21</v>
      </c>
      <c r="Q64" s="21">
        <v>27</v>
      </c>
      <c r="R64" s="21">
        <v>24</v>
      </c>
      <c r="S64" s="21">
        <v>30</v>
      </c>
      <c r="T64" s="21">
        <v>27</v>
      </c>
      <c r="U64" s="21">
        <v>33</v>
      </c>
      <c r="V64" s="21">
        <v>21</v>
      </c>
      <c r="W64" s="21">
        <v>21</v>
      </c>
      <c r="X64" s="21">
        <v>27</v>
      </c>
    </row>
    <row r="65" spans="2:24" ht="14.15" customHeight="1">
      <c r="B65" s="17" t="s">
        <v>73</v>
      </c>
      <c r="C65" s="16" t="s">
        <v>29</v>
      </c>
      <c r="D65" s="21">
        <v>51</v>
      </c>
      <c r="E65" s="21">
        <v>42</v>
      </c>
      <c r="F65" s="21">
        <v>57</v>
      </c>
      <c r="G65" s="21">
        <v>45</v>
      </c>
      <c r="H65" s="21">
        <v>69</v>
      </c>
      <c r="I65" s="21">
        <v>57</v>
      </c>
      <c r="J65" s="21">
        <v>81</v>
      </c>
      <c r="K65" s="21">
        <v>66</v>
      </c>
      <c r="L65" s="21">
        <v>69</v>
      </c>
      <c r="M65" s="21">
        <v>66</v>
      </c>
      <c r="N65" s="21">
        <v>72</v>
      </c>
      <c r="O65" s="21">
        <v>69</v>
      </c>
      <c r="P65" s="21">
        <v>66</v>
      </c>
      <c r="Q65" s="21">
        <v>69</v>
      </c>
      <c r="R65" s="21">
        <v>72</v>
      </c>
      <c r="S65" s="21">
        <v>90</v>
      </c>
      <c r="T65" s="21">
        <v>93</v>
      </c>
      <c r="U65" s="21">
        <v>75</v>
      </c>
      <c r="V65" s="21">
        <v>78</v>
      </c>
      <c r="W65" s="21">
        <v>66</v>
      </c>
      <c r="X65" s="21">
        <v>72</v>
      </c>
    </row>
    <row r="66" spans="2:24" ht="14.15" customHeight="1">
      <c r="B66" s="17" t="s">
        <v>74</v>
      </c>
      <c r="C66" s="16" t="s">
        <v>29</v>
      </c>
      <c r="D66" s="21">
        <v>255</v>
      </c>
      <c r="E66" s="21">
        <v>243</v>
      </c>
      <c r="F66" s="21">
        <v>282</v>
      </c>
      <c r="G66" s="21">
        <v>300</v>
      </c>
      <c r="H66" s="21">
        <v>258</v>
      </c>
      <c r="I66" s="21">
        <v>240</v>
      </c>
      <c r="J66" s="21">
        <v>315</v>
      </c>
      <c r="K66" s="21">
        <v>375</v>
      </c>
      <c r="L66" s="21">
        <v>339</v>
      </c>
      <c r="M66" s="21">
        <v>402</v>
      </c>
      <c r="N66" s="21">
        <v>378</v>
      </c>
      <c r="O66" s="21">
        <v>372</v>
      </c>
      <c r="P66" s="21">
        <v>387</v>
      </c>
      <c r="Q66" s="21">
        <v>315</v>
      </c>
      <c r="R66" s="21">
        <v>357</v>
      </c>
      <c r="S66" s="21">
        <v>363</v>
      </c>
      <c r="T66" s="21">
        <v>327</v>
      </c>
      <c r="U66" s="21">
        <v>384</v>
      </c>
      <c r="V66" s="21">
        <v>330</v>
      </c>
      <c r="W66" s="21">
        <v>327</v>
      </c>
      <c r="X66" s="21">
        <v>327</v>
      </c>
    </row>
    <row r="67" spans="2:24" ht="14.15" customHeight="1">
      <c r="B67" s="17" t="s">
        <v>75</v>
      </c>
      <c r="C67" s="16" t="s">
        <v>29</v>
      </c>
      <c r="D67" s="21">
        <v>141</v>
      </c>
      <c r="E67" s="21">
        <v>111</v>
      </c>
      <c r="F67" s="21">
        <v>123</v>
      </c>
      <c r="G67" s="21">
        <v>138</v>
      </c>
      <c r="H67" s="21">
        <v>117</v>
      </c>
      <c r="I67" s="21">
        <v>129</v>
      </c>
      <c r="J67" s="21">
        <v>39</v>
      </c>
      <c r="K67" s="21">
        <v>30</v>
      </c>
      <c r="L67" s="21">
        <v>18</v>
      </c>
      <c r="M67" s="21">
        <v>27</v>
      </c>
      <c r="N67" s="21">
        <v>24</v>
      </c>
      <c r="O67" s="21">
        <v>24</v>
      </c>
      <c r="P67" s="21">
        <v>18</v>
      </c>
      <c r="Q67" s="21">
        <v>6</v>
      </c>
      <c r="R67" s="21">
        <v>0</v>
      </c>
      <c r="S67" s="21">
        <v>12</v>
      </c>
      <c r="T67" s="21">
        <v>9</v>
      </c>
      <c r="U67" s="21">
        <v>12</v>
      </c>
      <c r="V67" s="21">
        <v>0</v>
      </c>
      <c r="W67" s="21">
        <v>0</v>
      </c>
      <c r="X67" s="21">
        <v>0</v>
      </c>
    </row>
    <row r="69" spans="2:24">
      <c r="B69" s="4" t="s">
        <v>76</v>
      </c>
    </row>
    <row r="70" spans="2:24">
      <c r="B70" s="13" t="s">
        <v>1024</v>
      </c>
    </row>
    <row r="71" spans="2:24">
      <c r="B71" s="4" t="s">
        <v>77</v>
      </c>
    </row>
    <row r="72" spans="2:24">
      <c r="B72" s="207" t="s">
        <v>78</v>
      </c>
    </row>
    <row r="73" spans="2:24">
      <c r="B73" s="207" t="s">
        <v>999</v>
      </c>
    </row>
    <row r="74" spans="2:24">
      <c r="B74" s="20" t="s">
        <v>80</v>
      </c>
    </row>
    <row r="75" spans="2:24">
      <c r="B75" s="20" t="s">
        <v>81</v>
      </c>
    </row>
  </sheetData>
  <mergeCells count="6">
    <mergeCell ref="D8:X8"/>
    <mergeCell ref="B33:B37"/>
    <mergeCell ref="B8:C9"/>
    <mergeCell ref="D39:X39"/>
    <mergeCell ref="D61:X61"/>
    <mergeCell ref="D53:X53"/>
  </mergeCells>
  <hyperlinks>
    <hyperlink ref="B1" location="INDEX!A1" display="Back to index" xr:uid="{50E4E62B-9265-4345-BDCC-7ED105C66CED}"/>
    <hyperlink ref="B74" location="'IDI disclaimer'!A1" display="See IDI disclaimer" xr:uid="{17096915-D6F1-4CBA-8648-3C1893A247FC}"/>
    <hyperlink ref="B75" location="'Appendix1'!A1" display="See Appendix for Faculty groupings" xr:uid="{C30278A6-3D31-40CF-8182-B95527ABD64F}"/>
  </hyperlink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85D182-63B2-4465-AEED-165257BDD0C2}">
  <sheetPr>
    <tabColor theme="7" tint="0.59999389629810485"/>
  </sheetPr>
  <dimension ref="A1:X67"/>
  <sheetViews>
    <sheetView zoomScale="85" zoomScaleNormal="85" workbookViewId="0">
      <selection activeCell="Q37" sqref="Q37"/>
    </sheetView>
  </sheetViews>
  <sheetFormatPr defaultColWidth="10.6328125" defaultRowHeight="14.5"/>
  <cols>
    <col min="1" max="1" width="10.6328125" style="13"/>
    <col min="2" max="2" width="32.36328125" style="13" bestFit="1" customWidth="1"/>
    <col min="3" max="3" width="8.08984375" style="13" bestFit="1" customWidth="1"/>
    <col min="4" max="16" width="6.36328125" style="13" bestFit="1" customWidth="1"/>
    <col min="17" max="24" width="7.08984375" style="13" bestFit="1" customWidth="1"/>
    <col min="25" max="16384" width="10.6328125" style="13"/>
  </cols>
  <sheetData>
    <row r="1" spans="1:24">
      <c r="B1" s="12" t="s">
        <v>26</v>
      </c>
    </row>
    <row r="3" spans="1:24" ht="23.5">
      <c r="B3" s="6" t="s">
        <v>1039</v>
      </c>
    </row>
    <row r="4" spans="1:24">
      <c r="A4" s="56"/>
      <c r="B4" s="7" t="s">
        <v>1113</v>
      </c>
    </row>
    <row r="5" spans="1:24">
      <c r="B5" s="13" t="s">
        <v>1040</v>
      </c>
    </row>
    <row r="6" spans="1:24">
      <c r="B6" s="13" t="s">
        <v>1037</v>
      </c>
    </row>
    <row r="8" spans="1:24" ht="14.15" customHeight="1">
      <c r="B8" s="248" t="s">
        <v>27</v>
      </c>
      <c r="C8" s="248"/>
      <c r="D8" s="259" t="s">
        <v>1042</v>
      </c>
      <c r="E8" s="259"/>
      <c r="F8" s="259"/>
      <c r="G8" s="259"/>
      <c r="H8" s="259"/>
      <c r="I8" s="259"/>
      <c r="J8" s="259"/>
      <c r="K8" s="259"/>
      <c r="L8" s="259"/>
      <c r="M8" s="259"/>
      <c r="N8" s="259"/>
      <c r="O8" s="259"/>
      <c r="P8" s="259"/>
      <c r="Q8" s="259"/>
      <c r="R8" s="259"/>
      <c r="S8" s="259"/>
      <c r="T8" s="259"/>
      <c r="U8" s="259"/>
      <c r="V8" s="259"/>
      <c r="W8" s="259"/>
      <c r="X8" s="259"/>
    </row>
    <row r="9" spans="1:24" ht="14.15" customHeight="1">
      <c r="B9" s="248"/>
      <c r="C9" s="248"/>
      <c r="D9" s="14">
        <v>2000</v>
      </c>
      <c r="E9" s="14">
        <v>2001</v>
      </c>
      <c r="F9" s="14">
        <v>2002</v>
      </c>
      <c r="G9" s="14">
        <v>2003</v>
      </c>
      <c r="H9" s="14">
        <v>2004</v>
      </c>
      <c r="I9" s="14">
        <v>2005</v>
      </c>
      <c r="J9" s="14">
        <v>2006</v>
      </c>
      <c r="K9" s="14">
        <v>2007</v>
      </c>
      <c r="L9" s="14">
        <v>2008</v>
      </c>
      <c r="M9" s="14">
        <v>2009</v>
      </c>
      <c r="N9" s="14">
        <v>2010</v>
      </c>
      <c r="O9" s="14">
        <v>2011</v>
      </c>
      <c r="P9" s="14">
        <v>2012</v>
      </c>
      <c r="Q9" s="14">
        <v>2013</v>
      </c>
      <c r="R9" s="14">
        <v>2014</v>
      </c>
      <c r="S9" s="14">
        <v>2015</v>
      </c>
      <c r="T9" s="14">
        <v>2016</v>
      </c>
      <c r="U9" s="14">
        <v>2017</v>
      </c>
      <c r="V9" s="14">
        <v>2018</v>
      </c>
      <c r="W9" s="14">
        <v>2019</v>
      </c>
      <c r="X9" s="14">
        <v>2020</v>
      </c>
    </row>
    <row r="10" spans="1:24" ht="14.15" customHeight="1">
      <c r="B10" s="16" t="s">
        <v>96</v>
      </c>
      <c r="C10" s="16" t="s">
        <v>29</v>
      </c>
      <c r="D10" s="21">
        <v>48</v>
      </c>
      <c r="E10" s="21">
        <v>51</v>
      </c>
      <c r="F10" s="21">
        <v>45</v>
      </c>
      <c r="G10" s="21">
        <v>57</v>
      </c>
      <c r="H10" s="21">
        <v>60</v>
      </c>
      <c r="I10" s="21">
        <v>54</v>
      </c>
      <c r="J10" s="21">
        <v>45</v>
      </c>
      <c r="K10" s="21">
        <v>66</v>
      </c>
      <c r="L10" s="21">
        <v>81</v>
      </c>
      <c r="M10" s="21">
        <v>90</v>
      </c>
      <c r="N10" s="21">
        <v>99</v>
      </c>
      <c r="O10" s="21">
        <v>75</v>
      </c>
      <c r="P10" s="21">
        <v>69</v>
      </c>
      <c r="Q10" s="21">
        <v>108</v>
      </c>
      <c r="R10" s="21">
        <v>99</v>
      </c>
      <c r="S10" s="21">
        <v>108</v>
      </c>
      <c r="T10" s="21">
        <v>114</v>
      </c>
      <c r="U10" s="21">
        <v>126</v>
      </c>
      <c r="V10" s="21">
        <v>135</v>
      </c>
      <c r="W10" s="21">
        <v>156</v>
      </c>
      <c r="X10" s="21">
        <v>111</v>
      </c>
    </row>
    <row r="11" spans="1:24" ht="14.15" customHeight="1">
      <c r="B11" s="16"/>
      <c r="C11" s="16"/>
      <c r="D11" s="21"/>
      <c r="E11" s="21"/>
      <c r="F11" s="21"/>
      <c r="G11" s="21"/>
      <c r="H11" s="21"/>
      <c r="I11" s="21"/>
      <c r="J11" s="21"/>
      <c r="K11" s="21"/>
      <c r="L11" s="21"/>
      <c r="M11" s="21"/>
      <c r="N11" s="21"/>
      <c r="O11" s="21"/>
      <c r="P11" s="21"/>
      <c r="Q11" s="21"/>
      <c r="R11" s="21"/>
      <c r="S11" s="21"/>
      <c r="T11" s="21"/>
      <c r="U11" s="21"/>
      <c r="V11" s="21"/>
      <c r="W11" s="21"/>
      <c r="X11" s="21"/>
    </row>
    <row r="12" spans="1:24" ht="14.15" customHeight="1">
      <c r="B12" s="15" t="s">
        <v>30</v>
      </c>
      <c r="C12" s="16" t="s">
        <v>29</v>
      </c>
      <c r="D12" s="118">
        <v>48</v>
      </c>
      <c r="E12" s="118">
        <v>51</v>
      </c>
      <c r="F12" s="118">
        <v>45</v>
      </c>
      <c r="G12" s="118">
        <v>54</v>
      </c>
      <c r="H12" s="118">
        <v>54</v>
      </c>
      <c r="I12" s="118">
        <v>54</v>
      </c>
      <c r="J12" s="118">
        <v>45</v>
      </c>
      <c r="K12" s="118">
        <v>63</v>
      </c>
      <c r="L12" s="118">
        <v>72</v>
      </c>
      <c r="M12" s="118">
        <v>87</v>
      </c>
      <c r="N12" s="118">
        <v>78</v>
      </c>
      <c r="O12" s="118">
        <v>63</v>
      </c>
      <c r="P12" s="118">
        <v>57</v>
      </c>
      <c r="Q12" s="118">
        <v>78</v>
      </c>
      <c r="R12" s="118">
        <v>66</v>
      </c>
      <c r="S12" s="118">
        <v>78</v>
      </c>
      <c r="T12" s="118">
        <v>96</v>
      </c>
      <c r="U12" s="118">
        <v>102</v>
      </c>
      <c r="V12" s="118">
        <v>99</v>
      </c>
      <c r="W12" s="118">
        <v>117</v>
      </c>
      <c r="X12" s="118">
        <v>99</v>
      </c>
    </row>
    <row r="13" spans="1:24" ht="14.15" customHeight="1">
      <c r="B13" s="15" t="s">
        <v>31</v>
      </c>
      <c r="C13" s="16" t="s">
        <v>29</v>
      </c>
      <c r="D13" s="118" t="s">
        <v>32</v>
      </c>
      <c r="E13" s="118" t="s">
        <v>32</v>
      </c>
      <c r="F13" s="118" t="s">
        <v>32</v>
      </c>
      <c r="G13" s="118" t="s">
        <v>32</v>
      </c>
      <c r="H13" s="118">
        <v>9</v>
      </c>
      <c r="I13" s="118" t="s">
        <v>32</v>
      </c>
      <c r="J13" s="118" t="s">
        <v>32</v>
      </c>
      <c r="K13" s="118" t="s">
        <v>32</v>
      </c>
      <c r="L13" s="118" t="s">
        <v>32</v>
      </c>
      <c r="M13" s="118" t="s">
        <v>32</v>
      </c>
      <c r="N13" s="118" t="s">
        <v>32</v>
      </c>
      <c r="O13" s="118" t="s">
        <v>32</v>
      </c>
      <c r="P13" s="118" t="s">
        <v>32</v>
      </c>
      <c r="Q13" s="118" t="s">
        <v>32</v>
      </c>
      <c r="R13" s="118" t="s">
        <v>32</v>
      </c>
      <c r="S13" s="118" t="s">
        <v>32</v>
      </c>
      <c r="T13" s="118" t="s">
        <v>32</v>
      </c>
      <c r="U13" s="118" t="s">
        <v>32</v>
      </c>
      <c r="V13" s="118">
        <v>36</v>
      </c>
      <c r="W13" s="118">
        <v>39</v>
      </c>
      <c r="X13" s="118">
        <v>12</v>
      </c>
    </row>
    <row r="14" spans="1:24" ht="14.15" customHeight="1">
      <c r="B14" s="16"/>
      <c r="C14" s="16"/>
      <c r="D14" s="118"/>
      <c r="E14" s="118"/>
      <c r="F14" s="118"/>
      <c r="G14" s="118"/>
      <c r="H14" s="118"/>
      <c r="I14" s="118"/>
      <c r="J14" s="118"/>
      <c r="K14" s="118"/>
      <c r="L14" s="118"/>
      <c r="M14" s="118"/>
      <c r="N14" s="118"/>
      <c r="O14" s="118"/>
      <c r="P14" s="118"/>
      <c r="Q14" s="118"/>
      <c r="R14" s="118"/>
      <c r="S14" s="118"/>
      <c r="T14" s="118"/>
      <c r="U14" s="118"/>
      <c r="V14" s="118"/>
      <c r="W14" s="118"/>
      <c r="X14" s="118"/>
    </row>
    <row r="15" spans="1:24" ht="14.15" customHeight="1">
      <c r="B15" s="15" t="s">
        <v>82</v>
      </c>
      <c r="C15" s="16" t="s">
        <v>35</v>
      </c>
      <c r="D15" s="22" t="s">
        <v>27</v>
      </c>
      <c r="E15" s="22" t="s">
        <v>27</v>
      </c>
      <c r="F15" s="22" t="s">
        <v>27</v>
      </c>
      <c r="G15" s="22" t="s">
        <v>27</v>
      </c>
      <c r="H15" s="22" t="s">
        <v>27</v>
      </c>
      <c r="I15" s="22" t="s">
        <v>27</v>
      </c>
      <c r="J15" s="22" t="s">
        <v>27</v>
      </c>
      <c r="K15" s="22" t="s">
        <v>27</v>
      </c>
      <c r="L15" s="22" t="s">
        <v>27</v>
      </c>
      <c r="M15" s="22" t="s">
        <v>27</v>
      </c>
      <c r="N15" s="22" t="s">
        <v>27</v>
      </c>
      <c r="O15" s="22" t="s">
        <v>27</v>
      </c>
      <c r="P15" s="22" t="s">
        <v>27</v>
      </c>
      <c r="Q15" s="22" t="s">
        <v>27</v>
      </c>
      <c r="R15" s="22" t="s">
        <v>27</v>
      </c>
      <c r="S15" s="22" t="s">
        <v>27</v>
      </c>
      <c r="T15" s="22"/>
      <c r="U15" s="22"/>
      <c r="V15" s="22"/>
      <c r="W15" s="22"/>
      <c r="X15" s="22" t="s">
        <v>27</v>
      </c>
    </row>
    <row r="16" spans="1:24" ht="14.15" customHeight="1">
      <c r="B16" s="17" t="s">
        <v>36</v>
      </c>
      <c r="C16" s="16" t="s">
        <v>29</v>
      </c>
      <c r="D16" s="21">
        <v>33</v>
      </c>
      <c r="E16" s="21">
        <v>30</v>
      </c>
      <c r="F16" s="21">
        <v>30</v>
      </c>
      <c r="G16" s="21">
        <v>36</v>
      </c>
      <c r="H16" s="21">
        <v>33</v>
      </c>
      <c r="I16" s="21">
        <v>30</v>
      </c>
      <c r="J16" s="21">
        <v>24</v>
      </c>
      <c r="K16" s="21">
        <v>39</v>
      </c>
      <c r="L16" s="21">
        <v>48</v>
      </c>
      <c r="M16" s="21">
        <v>51</v>
      </c>
      <c r="N16" s="21">
        <v>69</v>
      </c>
      <c r="O16" s="21">
        <v>54</v>
      </c>
      <c r="P16" s="21">
        <v>39</v>
      </c>
      <c r="Q16" s="21">
        <v>69</v>
      </c>
      <c r="R16" s="21">
        <v>75</v>
      </c>
      <c r="S16" s="21">
        <v>72</v>
      </c>
      <c r="T16" s="21">
        <v>81</v>
      </c>
      <c r="U16" s="21">
        <v>90</v>
      </c>
      <c r="V16" s="21">
        <v>90</v>
      </c>
      <c r="W16" s="21">
        <v>114</v>
      </c>
      <c r="X16" s="21">
        <v>78</v>
      </c>
    </row>
    <row r="17" spans="2:24" ht="14.15" customHeight="1">
      <c r="B17" s="17" t="s">
        <v>37</v>
      </c>
      <c r="C17" s="16" t="s">
        <v>29</v>
      </c>
      <c r="D17" s="21">
        <v>18</v>
      </c>
      <c r="E17" s="21">
        <v>24</v>
      </c>
      <c r="F17" s="21">
        <v>18</v>
      </c>
      <c r="G17" s="21">
        <v>21</v>
      </c>
      <c r="H17" s="21">
        <v>30</v>
      </c>
      <c r="I17" s="21">
        <v>21</v>
      </c>
      <c r="J17" s="21">
        <v>24</v>
      </c>
      <c r="K17" s="21">
        <v>24</v>
      </c>
      <c r="L17" s="21">
        <v>33</v>
      </c>
      <c r="M17" s="21">
        <v>42</v>
      </c>
      <c r="N17" s="21">
        <v>30</v>
      </c>
      <c r="O17" s="21">
        <v>21</v>
      </c>
      <c r="P17" s="21">
        <v>27</v>
      </c>
      <c r="Q17" s="21">
        <v>36</v>
      </c>
      <c r="R17" s="21">
        <v>27</v>
      </c>
      <c r="S17" s="21">
        <v>39</v>
      </c>
      <c r="T17" s="21">
        <v>36</v>
      </c>
      <c r="U17" s="21">
        <v>39</v>
      </c>
      <c r="V17" s="21">
        <v>45</v>
      </c>
      <c r="W17" s="21">
        <v>45</v>
      </c>
      <c r="X17" s="21">
        <v>30</v>
      </c>
    </row>
    <row r="18" spans="2:24" ht="14.15" customHeight="1">
      <c r="B18" s="17"/>
      <c r="C18" s="16"/>
      <c r="D18" s="21"/>
      <c r="E18" s="21"/>
      <c r="F18" s="21"/>
      <c r="G18" s="21"/>
      <c r="H18" s="21"/>
      <c r="I18" s="21"/>
      <c r="J18" s="21"/>
      <c r="K18" s="21"/>
      <c r="L18" s="21"/>
      <c r="M18" s="21"/>
      <c r="N18" s="21"/>
      <c r="O18" s="21"/>
      <c r="P18" s="21"/>
      <c r="Q18" s="21"/>
      <c r="R18" s="21"/>
      <c r="S18" s="21"/>
      <c r="T18" s="21"/>
      <c r="U18" s="21"/>
      <c r="V18" s="21"/>
      <c r="W18" s="21"/>
      <c r="X18" s="21"/>
    </row>
    <row r="19" spans="2:24" ht="14.15" customHeight="1">
      <c r="B19" s="15" t="s">
        <v>83</v>
      </c>
      <c r="C19" s="16" t="s">
        <v>29</v>
      </c>
      <c r="D19" s="39">
        <v>27</v>
      </c>
      <c r="E19" s="39">
        <v>18</v>
      </c>
      <c r="F19" s="39">
        <v>18</v>
      </c>
      <c r="G19" s="39">
        <v>30</v>
      </c>
      <c r="H19" s="39">
        <v>30</v>
      </c>
      <c r="I19" s="39">
        <v>24</v>
      </c>
      <c r="J19" s="39">
        <v>27</v>
      </c>
      <c r="K19" s="39">
        <v>42</v>
      </c>
      <c r="L19" s="39">
        <v>42</v>
      </c>
      <c r="M19" s="39">
        <v>48</v>
      </c>
      <c r="N19" s="39">
        <v>48</v>
      </c>
      <c r="O19" s="39">
        <v>42</v>
      </c>
      <c r="P19" s="39">
        <v>36</v>
      </c>
      <c r="Q19" s="39">
        <v>45</v>
      </c>
      <c r="R19" s="39">
        <v>42</v>
      </c>
      <c r="S19" s="39">
        <v>45</v>
      </c>
      <c r="T19" s="39">
        <v>54</v>
      </c>
      <c r="U19" s="39">
        <v>57</v>
      </c>
      <c r="V19" s="39">
        <v>63</v>
      </c>
      <c r="W19" s="39">
        <v>81</v>
      </c>
      <c r="X19" s="39">
        <v>57</v>
      </c>
    </row>
    <row r="20" spans="2:24" ht="14.15" customHeight="1">
      <c r="B20" s="16"/>
      <c r="C20" s="16" t="s">
        <v>35</v>
      </c>
      <c r="D20" s="22" t="s">
        <v>27</v>
      </c>
      <c r="E20" s="22" t="s">
        <v>27</v>
      </c>
      <c r="F20" s="22" t="s">
        <v>27</v>
      </c>
      <c r="G20" s="22" t="s">
        <v>27</v>
      </c>
      <c r="H20" s="22" t="s">
        <v>27</v>
      </c>
      <c r="I20" s="22" t="s">
        <v>27</v>
      </c>
      <c r="J20" s="22" t="s">
        <v>27</v>
      </c>
      <c r="K20" s="22" t="s">
        <v>27</v>
      </c>
      <c r="L20" s="22" t="s">
        <v>27</v>
      </c>
      <c r="M20" s="22" t="s">
        <v>27</v>
      </c>
      <c r="N20" s="22" t="s">
        <v>27</v>
      </c>
      <c r="O20" s="22" t="s">
        <v>27</v>
      </c>
      <c r="P20" s="22" t="s">
        <v>27</v>
      </c>
      <c r="Q20" s="22" t="s">
        <v>27</v>
      </c>
      <c r="R20" s="22" t="s">
        <v>27</v>
      </c>
      <c r="S20" s="22" t="s">
        <v>27</v>
      </c>
      <c r="T20" s="22" t="s">
        <v>27</v>
      </c>
      <c r="U20" s="22" t="s">
        <v>27</v>
      </c>
      <c r="V20" s="22" t="s">
        <v>27</v>
      </c>
      <c r="W20" s="22" t="s">
        <v>27</v>
      </c>
      <c r="X20" s="22" t="s">
        <v>27</v>
      </c>
    </row>
    <row r="21" spans="2:24" ht="14.15" customHeight="1">
      <c r="B21" s="15" t="s">
        <v>1013</v>
      </c>
      <c r="C21" s="16" t="s">
        <v>35</v>
      </c>
      <c r="D21" s="22" t="s">
        <v>27</v>
      </c>
      <c r="E21" s="22" t="s">
        <v>27</v>
      </c>
      <c r="F21" s="22" t="s">
        <v>27</v>
      </c>
      <c r="G21" s="22" t="s">
        <v>27</v>
      </c>
      <c r="H21" s="22" t="s">
        <v>27</v>
      </c>
      <c r="I21" s="22" t="s">
        <v>27</v>
      </c>
      <c r="J21" s="22" t="s">
        <v>27</v>
      </c>
      <c r="K21" s="22" t="s">
        <v>27</v>
      </c>
      <c r="L21" s="22" t="s">
        <v>27</v>
      </c>
      <c r="M21" s="22" t="s">
        <v>27</v>
      </c>
      <c r="N21" s="22" t="s">
        <v>27</v>
      </c>
      <c r="O21" s="22" t="s">
        <v>27</v>
      </c>
      <c r="P21" s="22" t="s">
        <v>27</v>
      </c>
      <c r="Q21" s="22" t="s">
        <v>27</v>
      </c>
      <c r="R21" s="22" t="s">
        <v>27</v>
      </c>
      <c r="S21" s="22" t="s">
        <v>27</v>
      </c>
      <c r="T21" s="22"/>
      <c r="U21" s="22"/>
      <c r="V21" s="22"/>
      <c r="W21" s="22"/>
      <c r="X21" s="22" t="s">
        <v>27</v>
      </c>
    </row>
    <row r="22" spans="2:24" ht="14.15" customHeight="1">
      <c r="B22" s="16" t="s">
        <v>1014</v>
      </c>
      <c r="C22" s="16" t="s">
        <v>29</v>
      </c>
      <c r="D22" s="21">
        <v>6</v>
      </c>
      <c r="E22" s="21">
        <v>3</v>
      </c>
      <c r="F22" s="21">
        <v>3</v>
      </c>
      <c r="G22" s="21">
        <v>6</v>
      </c>
      <c r="H22" s="21">
        <v>9</v>
      </c>
      <c r="I22" s="21">
        <v>6</v>
      </c>
      <c r="J22" s="21">
        <v>6</v>
      </c>
      <c r="K22" s="21">
        <v>12</v>
      </c>
      <c r="L22" s="21">
        <v>12</v>
      </c>
      <c r="M22" s="21">
        <v>6</v>
      </c>
      <c r="N22" s="21">
        <v>12</v>
      </c>
      <c r="O22" s="21">
        <v>3</v>
      </c>
      <c r="P22" s="21">
        <v>3</v>
      </c>
      <c r="Q22" s="21">
        <v>9</v>
      </c>
      <c r="R22" s="21">
        <v>9</v>
      </c>
      <c r="S22" s="21">
        <v>12</v>
      </c>
      <c r="T22" s="21">
        <v>9</v>
      </c>
      <c r="U22" s="21">
        <v>15</v>
      </c>
      <c r="V22" s="21">
        <v>12</v>
      </c>
      <c r="W22" s="21">
        <v>15</v>
      </c>
      <c r="X22" s="21">
        <v>15</v>
      </c>
    </row>
    <row r="23" spans="2:24" ht="14.15" customHeight="1">
      <c r="B23" s="16" t="s">
        <v>1015</v>
      </c>
      <c r="C23" s="16" t="s">
        <v>29</v>
      </c>
      <c r="D23" s="21">
        <v>9</v>
      </c>
      <c r="E23" s="21">
        <v>9</v>
      </c>
      <c r="F23" s="21">
        <v>15</v>
      </c>
      <c r="G23" s="21">
        <v>18</v>
      </c>
      <c r="H23" s="21">
        <v>9</v>
      </c>
      <c r="I23" s="21">
        <v>12</v>
      </c>
      <c r="J23" s="21">
        <v>12</v>
      </c>
      <c r="K23" s="21">
        <v>12</v>
      </c>
      <c r="L23" s="21">
        <v>15</v>
      </c>
      <c r="M23" s="21">
        <v>12</v>
      </c>
      <c r="N23" s="21">
        <v>15</v>
      </c>
      <c r="O23" s="21">
        <v>9</v>
      </c>
      <c r="P23" s="21">
        <v>12</v>
      </c>
      <c r="Q23" s="21">
        <v>18</v>
      </c>
      <c r="R23" s="21">
        <v>15</v>
      </c>
      <c r="S23" s="21">
        <v>15</v>
      </c>
      <c r="T23" s="21">
        <v>18</v>
      </c>
      <c r="U23" s="21">
        <v>24</v>
      </c>
      <c r="V23" s="21">
        <v>33</v>
      </c>
      <c r="W23" s="21">
        <v>30</v>
      </c>
      <c r="X23" s="21">
        <v>24</v>
      </c>
    </row>
    <row r="24" spans="2:24" ht="14.15" customHeight="1">
      <c r="B24" s="16" t="s">
        <v>1016</v>
      </c>
      <c r="C24" s="16" t="s">
        <v>29</v>
      </c>
      <c r="D24" s="21">
        <v>6</v>
      </c>
      <c r="E24" s="21">
        <v>9</v>
      </c>
      <c r="F24" s="21">
        <v>12</v>
      </c>
      <c r="G24" s="21">
        <v>9</v>
      </c>
      <c r="H24" s="21">
        <v>12</v>
      </c>
      <c r="I24" s="21">
        <v>3</v>
      </c>
      <c r="J24" s="21">
        <v>6</v>
      </c>
      <c r="K24" s="21">
        <v>6</v>
      </c>
      <c r="L24" s="21">
        <v>9</v>
      </c>
      <c r="M24" s="21">
        <v>6</v>
      </c>
      <c r="N24" s="21">
        <v>12</v>
      </c>
      <c r="O24" s="21">
        <v>9</v>
      </c>
      <c r="P24" s="21">
        <v>6</v>
      </c>
      <c r="Q24" s="21">
        <v>15</v>
      </c>
      <c r="R24" s="21">
        <v>9</v>
      </c>
      <c r="S24" s="21">
        <v>9</v>
      </c>
      <c r="T24" s="21">
        <v>15</v>
      </c>
      <c r="U24" s="21">
        <v>9</v>
      </c>
      <c r="V24" s="21">
        <v>12</v>
      </c>
      <c r="W24" s="21">
        <v>15</v>
      </c>
      <c r="X24" s="21">
        <v>12</v>
      </c>
    </row>
    <row r="25" spans="2:24" ht="14.15" customHeight="1">
      <c r="B25" s="16" t="s">
        <v>1017</v>
      </c>
      <c r="C25" s="16" t="s">
        <v>29</v>
      </c>
      <c r="D25" s="21">
        <v>15</v>
      </c>
      <c r="E25" s="21">
        <v>18</v>
      </c>
      <c r="F25" s="21">
        <v>9</v>
      </c>
      <c r="G25" s="21">
        <v>18</v>
      </c>
      <c r="H25" s="21">
        <v>12</v>
      </c>
      <c r="I25" s="21">
        <v>18</v>
      </c>
      <c r="J25" s="21">
        <v>12</v>
      </c>
      <c r="K25" s="21">
        <v>27</v>
      </c>
      <c r="L25" s="21">
        <v>24</v>
      </c>
      <c r="M25" s="21">
        <v>36</v>
      </c>
      <c r="N25" s="21">
        <v>24</v>
      </c>
      <c r="O25" s="21">
        <v>27</v>
      </c>
      <c r="P25" s="21">
        <v>18</v>
      </c>
      <c r="Q25" s="21">
        <v>30</v>
      </c>
      <c r="R25" s="21">
        <v>27</v>
      </c>
      <c r="S25" s="21">
        <v>33</v>
      </c>
      <c r="T25" s="21">
        <v>33</v>
      </c>
      <c r="U25" s="21">
        <v>33</v>
      </c>
      <c r="V25" s="21">
        <v>30</v>
      </c>
      <c r="W25" s="21">
        <v>39</v>
      </c>
      <c r="X25" s="21">
        <v>30</v>
      </c>
    </row>
    <row r="26" spans="2:24" ht="14.15" customHeight="1">
      <c r="B26" s="16" t="s">
        <v>44</v>
      </c>
      <c r="C26" s="16" t="s">
        <v>29</v>
      </c>
      <c r="D26" s="23">
        <v>12</v>
      </c>
      <c r="E26" s="23">
        <v>9</v>
      </c>
      <c r="F26" s="23">
        <v>6</v>
      </c>
      <c r="G26" s="23">
        <v>6</v>
      </c>
      <c r="H26" s="23">
        <v>12</v>
      </c>
      <c r="I26" s="23">
        <v>15</v>
      </c>
      <c r="J26" s="23">
        <v>9</v>
      </c>
      <c r="K26" s="23">
        <v>12</v>
      </c>
      <c r="L26" s="23">
        <v>21</v>
      </c>
      <c r="M26" s="23">
        <v>24</v>
      </c>
      <c r="N26" s="23">
        <v>36</v>
      </c>
      <c r="O26" s="23">
        <v>27</v>
      </c>
      <c r="P26" s="23">
        <v>30</v>
      </c>
      <c r="Q26" s="23">
        <v>36</v>
      </c>
      <c r="R26" s="23">
        <v>45</v>
      </c>
      <c r="S26" s="23">
        <v>39</v>
      </c>
      <c r="T26" s="23">
        <v>39</v>
      </c>
      <c r="U26" s="23">
        <v>45</v>
      </c>
      <c r="V26" s="23">
        <v>48</v>
      </c>
      <c r="W26" s="23">
        <v>54</v>
      </c>
      <c r="X26" s="23">
        <v>27</v>
      </c>
    </row>
    <row r="27" spans="2:24" ht="14.15" customHeight="1">
      <c r="B27" s="252" t="s">
        <v>1018</v>
      </c>
      <c r="C27" s="18" t="s">
        <v>45</v>
      </c>
      <c r="D27" s="10">
        <v>27</v>
      </c>
      <c r="E27" s="10">
        <v>31</v>
      </c>
      <c r="F27" s="10">
        <v>27</v>
      </c>
      <c r="G27" s="10">
        <v>26</v>
      </c>
      <c r="H27" s="10">
        <v>26</v>
      </c>
      <c r="I27" s="10">
        <v>27</v>
      </c>
      <c r="J27" s="10">
        <v>27</v>
      </c>
      <c r="K27" s="10">
        <v>27</v>
      </c>
      <c r="L27" s="10">
        <v>26</v>
      </c>
      <c r="M27" s="10">
        <v>30</v>
      </c>
      <c r="N27" s="10">
        <v>29</v>
      </c>
      <c r="O27" s="10">
        <v>32.5</v>
      </c>
      <c r="P27" s="10">
        <v>33</v>
      </c>
      <c r="Q27" s="10">
        <v>30</v>
      </c>
      <c r="R27" s="10">
        <v>32</v>
      </c>
      <c r="S27" s="10">
        <v>29</v>
      </c>
      <c r="T27" s="10">
        <v>30</v>
      </c>
      <c r="U27" s="10">
        <v>28</v>
      </c>
      <c r="V27" s="10">
        <v>27</v>
      </c>
      <c r="W27" s="10">
        <v>28</v>
      </c>
      <c r="X27" s="10">
        <v>27</v>
      </c>
    </row>
    <row r="28" spans="2:24" ht="14.15" customHeight="1">
      <c r="B28" s="253"/>
      <c r="C28" s="18" t="s">
        <v>46</v>
      </c>
      <c r="D28" s="10">
        <v>36.43</v>
      </c>
      <c r="E28" s="10">
        <v>37.78</v>
      </c>
      <c r="F28" s="10">
        <v>33.450000000000003</v>
      </c>
      <c r="G28" s="10">
        <v>33.340000000000003</v>
      </c>
      <c r="H28" s="10">
        <v>34.46</v>
      </c>
      <c r="I28" s="10">
        <v>37.700000000000003</v>
      </c>
      <c r="J28" s="10">
        <v>36.369999999999997</v>
      </c>
      <c r="K28" s="10">
        <v>36.049999999999997</v>
      </c>
      <c r="L28" s="10">
        <v>37.020000000000003</v>
      </c>
      <c r="M28" s="10">
        <v>40.04</v>
      </c>
      <c r="N28" s="10">
        <v>39.229999999999997</v>
      </c>
      <c r="O28" s="10">
        <v>41.33</v>
      </c>
      <c r="P28" s="10">
        <v>41.59</v>
      </c>
      <c r="Q28" s="10">
        <v>41.17</v>
      </c>
      <c r="R28" s="10">
        <v>42.8</v>
      </c>
      <c r="S28" s="10">
        <v>41</v>
      </c>
      <c r="T28" s="10">
        <v>40.090000000000003</v>
      </c>
      <c r="U28" s="10">
        <v>39.89</v>
      </c>
      <c r="V28" s="10">
        <v>39.549999999999997</v>
      </c>
      <c r="W28" s="10">
        <v>40.42</v>
      </c>
      <c r="X28" s="10">
        <v>37.479999999999997</v>
      </c>
    </row>
    <row r="29" spans="2:24" ht="14.15" customHeight="1">
      <c r="B29" s="253"/>
      <c r="C29" s="18" t="s">
        <v>47</v>
      </c>
      <c r="D29" s="10">
        <v>36</v>
      </c>
      <c r="E29" s="10">
        <v>39.5</v>
      </c>
      <c r="F29" s="10">
        <v>30.5</v>
      </c>
      <c r="G29" s="10">
        <v>32.5</v>
      </c>
      <c r="H29" s="10">
        <v>32</v>
      </c>
      <c r="I29" s="10">
        <v>39</v>
      </c>
      <c r="J29" s="10">
        <v>34</v>
      </c>
      <c r="K29" s="10">
        <v>35.5</v>
      </c>
      <c r="L29" s="10">
        <v>36.5</v>
      </c>
      <c r="M29" s="10">
        <v>42</v>
      </c>
      <c r="N29" s="10">
        <v>38</v>
      </c>
      <c r="O29" s="10">
        <v>42</v>
      </c>
      <c r="P29" s="10">
        <v>42</v>
      </c>
      <c r="Q29" s="10">
        <v>41</v>
      </c>
      <c r="R29" s="10">
        <v>42</v>
      </c>
      <c r="S29" s="10">
        <v>41</v>
      </c>
      <c r="T29" s="10">
        <v>39.5</v>
      </c>
      <c r="U29" s="10">
        <v>40</v>
      </c>
      <c r="V29" s="10">
        <v>40</v>
      </c>
      <c r="W29" s="10">
        <v>41.5</v>
      </c>
      <c r="X29" s="10">
        <v>35.5</v>
      </c>
    </row>
    <row r="30" spans="2:24" ht="14.15" customHeight="1">
      <c r="B30" s="253"/>
      <c r="C30" s="18" t="s">
        <v>48</v>
      </c>
      <c r="D30" s="10">
        <v>43</v>
      </c>
      <c r="E30" s="10">
        <v>44</v>
      </c>
      <c r="F30" s="10">
        <v>37</v>
      </c>
      <c r="G30" s="10">
        <v>39</v>
      </c>
      <c r="H30" s="10">
        <v>41</v>
      </c>
      <c r="I30" s="10">
        <v>46</v>
      </c>
      <c r="J30" s="10">
        <v>45</v>
      </c>
      <c r="K30" s="10">
        <v>43</v>
      </c>
      <c r="L30" s="10">
        <v>45</v>
      </c>
      <c r="M30" s="10">
        <v>47</v>
      </c>
      <c r="N30" s="10">
        <v>48</v>
      </c>
      <c r="O30" s="10">
        <v>49</v>
      </c>
      <c r="P30" s="10">
        <v>51</v>
      </c>
      <c r="Q30" s="10">
        <v>50</v>
      </c>
      <c r="R30" s="10">
        <v>53</v>
      </c>
      <c r="S30" s="10">
        <v>51</v>
      </c>
      <c r="T30" s="10">
        <v>47</v>
      </c>
      <c r="U30" s="10">
        <v>49</v>
      </c>
      <c r="V30" s="10">
        <v>48</v>
      </c>
      <c r="W30" s="10">
        <v>48</v>
      </c>
      <c r="X30" s="10">
        <v>48</v>
      </c>
    </row>
    <row r="31" spans="2:24" ht="14.15" customHeight="1">
      <c r="B31" s="254"/>
      <c r="C31" s="18" t="s">
        <v>49</v>
      </c>
      <c r="D31" s="10">
        <v>10.59</v>
      </c>
      <c r="E31" s="10">
        <v>9.25</v>
      </c>
      <c r="F31" s="10">
        <v>8.7899999999999991</v>
      </c>
      <c r="G31" s="10">
        <v>9.8800000000000008</v>
      </c>
      <c r="H31" s="10">
        <v>11.04</v>
      </c>
      <c r="I31" s="10">
        <v>10.5</v>
      </c>
      <c r="J31" s="10">
        <v>10.55</v>
      </c>
      <c r="K31" s="10">
        <v>9.61</v>
      </c>
      <c r="L31" s="10">
        <v>10.83</v>
      </c>
      <c r="M31" s="10">
        <v>11</v>
      </c>
      <c r="N31" s="10">
        <v>11.66</v>
      </c>
      <c r="O31" s="10">
        <v>11.28</v>
      </c>
      <c r="P31" s="10">
        <v>11.06</v>
      </c>
      <c r="Q31" s="10">
        <v>12.86</v>
      </c>
      <c r="R31" s="10">
        <v>13.06</v>
      </c>
      <c r="S31" s="10">
        <v>12.27</v>
      </c>
      <c r="T31" s="10">
        <v>12.08</v>
      </c>
      <c r="U31" s="10">
        <v>12.57</v>
      </c>
      <c r="V31" s="10">
        <v>12.83</v>
      </c>
      <c r="W31" s="10">
        <v>12.75</v>
      </c>
      <c r="X31" s="10">
        <v>12.18</v>
      </c>
    </row>
    <row r="32" spans="2:24" ht="13.5" customHeight="1">
      <c r="B32" s="15" t="s">
        <v>50</v>
      </c>
      <c r="C32" s="16" t="s">
        <v>35</v>
      </c>
      <c r="D32" s="245" t="s">
        <v>1032</v>
      </c>
      <c r="E32" s="246"/>
      <c r="F32" s="246"/>
      <c r="G32" s="246"/>
      <c r="H32" s="246"/>
      <c r="I32" s="246"/>
      <c r="J32" s="246"/>
      <c r="K32" s="246"/>
      <c r="L32" s="246"/>
      <c r="M32" s="246"/>
      <c r="N32" s="246"/>
      <c r="O32" s="246"/>
      <c r="P32" s="246"/>
      <c r="Q32" s="246"/>
      <c r="R32" s="246"/>
      <c r="S32" s="246"/>
      <c r="T32" s="246"/>
      <c r="U32" s="246"/>
      <c r="V32" s="246"/>
      <c r="W32" s="246"/>
      <c r="X32" s="247"/>
    </row>
    <row r="33" spans="2:24" ht="14.15" customHeight="1">
      <c r="B33" s="17" t="s">
        <v>51</v>
      </c>
      <c r="C33" s="16" t="s">
        <v>29</v>
      </c>
      <c r="D33" s="21">
        <v>30</v>
      </c>
      <c r="E33" s="21">
        <v>33</v>
      </c>
      <c r="F33" s="21">
        <v>30</v>
      </c>
      <c r="G33" s="21">
        <v>30</v>
      </c>
      <c r="H33" s="21">
        <v>39</v>
      </c>
      <c r="I33" s="21">
        <v>45</v>
      </c>
      <c r="J33" s="21">
        <v>30</v>
      </c>
      <c r="K33" s="21">
        <v>39</v>
      </c>
      <c r="L33" s="21">
        <v>48</v>
      </c>
      <c r="M33" s="21">
        <v>51</v>
      </c>
      <c r="N33" s="21">
        <v>51</v>
      </c>
      <c r="O33" s="21">
        <v>33</v>
      </c>
      <c r="P33" s="21">
        <v>33</v>
      </c>
      <c r="Q33" s="21">
        <v>54</v>
      </c>
      <c r="R33" s="21">
        <v>51</v>
      </c>
      <c r="S33" s="21">
        <v>48</v>
      </c>
      <c r="T33" s="21">
        <v>51</v>
      </c>
      <c r="U33" s="21">
        <v>66</v>
      </c>
      <c r="V33" s="21">
        <v>63</v>
      </c>
      <c r="W33" s="21">
        <v>48</v>
      </c>
      <c r="X33" s="21">
        <v>42</v>
      </c>
    </row>
    <row r="34" spans="2:24" ht="14.15" customHeight="1">
      <c r="B34" s="17" t="s">
        <v>52</v>
      </c>
      <c r="C34" s="16" t="s">
        <v>29</v>
      </c>
      <c r="D34" s="21">
        <v>0</v>
      </c>
      <c r="E34" s="21">
        <v>0</v>
      </c>
      <c r="F34" s="21">
        <v>0</v>
      </c>
      <c r="G34" s="21">
        <v>9</v>
      </c>
      <c r="H34" s="21">
        <v>9</v>
      </c>
      <c r="I34" s="21">
        <v>0</v>
      </c>
      <c r="J34" s="21">
        <v>0</v>
      </c>
      <c r="K34" s="21">
        <v>0</v>
      </c>
      <c r="L34" s="21">
        <v>0</v>
      </c>
      <c r="M34" s="21">
        <v>0</v>
      </c>
      <c r="N34" s="21">
        <v>0</v>
      </c>
      <c r="O34" s="21">
        <v>3</v>
      </c>
      <c r="P34" s="21">
        <v>3</v>
      </c>
      <c r="Q34" s="21">
        <v>0</v>
      </c>
      <c r="R34" s="21">
        <v>0</v>
      </c>
      <c r="S34" s="21">
        <v>0</v>
      </c>
      <c r="T34" s="21">
        <v>0</v>
      </c>
      <c r="U34" s="21">
        <v>0</v>
      </c>
      <c r="V34" s="21">
        <v>3</v>
      </c>
      <c r="W34" s="21">
        <v>6</v>
      </c>
      <c r="X34" s="21">
        <v>6</v>
      </c>
    </row>
    <row r="35" spans="2:24" ht="14.15" customHeight="1">
      <c r="B35" s="17" t="s">
        <v>53</v>
      </c>
      <c r="C35" s="16" t="s">
        <v>29</v>
      </c>
      <c r="D35" s="21">
        <v>12</v>
      </c>
      <c r="E35" s="21">
        <v>12</v>
      </c>
      <c r="F35" s="21">
        <v>9</v>
      </c>
      <c r="G35" s="21">
        <v>15</v>
      </c>
      <c r="H35" s="21">
        <v>9</v>
      </c>
      <c r="I35" s="21">
        <v>6</v>
      </c>
      <c r="J35" s="21">
        <v>9</v>
      </c>
      <c r="K35" s="21">
        <v>12</v>
      </c>
      <c r="L35" s="21">
        <v>21</v>
      </c>
      <c r="M35" s="21">
        <v>18</v>
      </c>
      <c r="N35" s="21">
        <v>24</v>
      </c>
      <c r="O35" s="21">
        <v>24</v>
      </c>
      <c r="P35" s="21">
        <v>18</v>
      </c>
      <c r="Q35" s="21">
        <v>36</v>
      </c>
      <c r="R35" s="21">
        <v>33</v>
      </c>
      <c r="S35" s="21">
        <v>30</v>
      </c>
      <c r="T35" s="21">
        <v>27</v>
      </c>
      <c r="U35" s="21">
        <v>39</v>
      </c>
      <c r="V35" s="21">
        <v>33</v>
      </c>
      <c r="W35" s="21">
        <v>45</v>
      </c>
      <c r="X35" s="21">
        <v>30</v>
      </c>
    </row>
    <row r="36" spans="2:24" ht="14.15" customHeight="1">
      <c r="B36" s="17" t="s">
        <v>54</v>
      </c>
      <c r="C36" s="16" t="s">
        <v>29</v>
      </c>
      <c r="D36" s="21">
        <v>3</v>
      </c>
      <c r="E36" s="21">
        <v>0</v>
      </c>
      <c r="F36" s="21">
        <v>0</v>
      </c>
      <c r="G36" s="21">
        <v>3</v>
      </c>
      <c r="H36" s="21">
        <v>6</v>
      </c>
      <c r="I36" s="21">
        <v>6</v>
      </c>
      <c r="J36" s="21">
        <v>9</v>
      </c>
      <c r="K36" s="21">
        <v>15</v>
      </c>
      <c r="L36" s="21">
        <v>12</v>
      </c>
      <c r="M36" s="21">
        <v>21</v>
      </c>
      <c r="N36" s="21">
        <v>27</v>
      </c>
      <c r="O36" s="21">
        <v>15</v>
      </c>
      <c r="P36" s="21">
        <v>15</v>
      </c>
      <c r="Q36" s="21">
        <v>15</v>
      </c>
      <c r="R36" s="21">
        <v>15</v>
      </c>
      <c r="S36" s="21">
        <v>27</v>
      </c>
      <c r="T36" s="21">
        <v>33</v>
      </c>
      <c r="U36" s="21">
        <v>21</v>
      </c>
      <c r="V36" s="21">
        <v>39</v>
      </c>
      <c r="W36" s="21">
        <v>60</v>
      </c>
      <c r="X36" s="21">
        <v>30</v>
      </c>
    </row>
    <row r="37" spans="2:24" ht="14.15" customHeight="1">
      <c r="B37" s="15" t="s">
        <v>55</v>
      </c>
      <c r="C37" s="16" t="s">
        <v>35</v>
      </c>
      <c r="D37" s="22" t="s">
        <v>27</v>
      </c>
      <c r="E37" s="22" t="s">
        <v>27</v>
      </c>
      <c r="F37" s="22" t="s">
        <v>27</v>
      </c>
      <c r="G37" s="22" t="s">
        <v>27</v>
      </c>
      <c r="H37" s="22" t="s">
        <v>27</v>
      </c>
      <c r="I37" s="22" t="s">
        <v>27</v>
      </c>
      <c r="J37" s="22" t="s">
        <v>27</v>
      </c>
      <c r="K37" s="22" t="s">
        <v>27</v>
      </c>
      <c r="L37" s="22" t="s">
        <v>27</v>
      </c>
      <c r="M37" s="22" t="s">
        <v>27</v>
      </c>
      <c r="N37" s="22" t="s">
        <v>27</v>
      </c>
      <c r="O37" s="22" t="s">
        <v>27</v>
      </c>
      <c r="P37" s="22" t="s">
        <v>27</v>
      </c>
      <c r="Q37" s="22" t="s">
        <v>27</v>
      </c>
      <c r="R37" s="22" t="s">
        <v>27</v>
      </c>
      <c r="S37" s="22" t="s">
        <v>27</v>
      </c>
      <c r="T37" s="22" t="s">
        <v>27</v>
      </c>
      <c r="U37" s="22" t="s">
        <v>27</v>
      </c>
      <c r="V37" s="22" t="s">
        <v>27</v>
      </c>
      <c r="W37" s="22" t="s">
        <v>27</v>
      </c>
      <c r="X37" s="22" t="s">
        <v>27</v>
      </c>
    </row>
    <row r="38" spans="2:24" ht="14.15" customHeight="1">
      <c r="B38" s="17" t="s">
        <v>56</v>
      </c>
      <c r="C38" s="16" t="s">
        <v>29</v>
      </c>
      <c r="D38" s="21">
        <v>0</v>
      </c>
      <c r="E38" s="21">
        <v>0</v>
      </c>
      <c r="F38" s="21">
        <v>0</v>
      </c>
      <c r="G38" s="21">
        <v>0</v>
      </c>
      <c r="H38" s="21">
        <v>3</v>
      </c>
      <c r="I38" s="21">
        <v>0</v>
      </c>
      <c r="J38" s="21">
        <v>0</v>
      </c>
      <c r="K38" s="21">
        <v>3</v>
      </c>
      <c r="L38" s="21">
        <v>6</v>
      </c>
      <c r="M38" s="21">
        <v>3</v>
      </c>
      <c r="N38" s="21">
        <v>3</v>
      </c>
      <c r="O38" s="21">
        <v>3</v>
      </c>
      <c r="P38" s="21">
        <v>3</v>
      </c>
      <c r="Q38" s="21">
        <v>6</v>
      </c>
      <c r="R38" s="21">
        <v>3</v>
      </c>
      <c r="S38" s="21">
        <v>6</v>
      </c>
      <c r="T38" s="21">
        <v>6</v>
      </c>
      <c r="U38" s="21">
        <v>12</v>
      </c>
      <c r="V38" s="21">
        <v>6</v>
      </c>
      <c r="W38" s="21">
        <v>6</v>
      </c>
      <c r="X38" s="21">
        <v>9</v>
      </c>
    </row>
    <row r="39" spans="2:24" ht="14.15" customHeight="1">
      <c r="B39" s="17" t="s">
        <v>57</v>
      </c>
      <c r="C39" s="16" t="s">
        <v>29</v>
      </c>
      <c r="D39" s="21">
        <v>0</v>
      </c>
      <c r="E39" s="21">
        <v>0</v>
      </c>
      <c r="F39" s="21">
        <v>0</v>
      </c>
      <c r="G39" s="21">
        <v>9</v>
      </c>
      <c r="H39" s="21">
        <v>9</v>
      </c>
      <c r="I39" s="21">
        <v>0</v>
      </c>
      <c r="J39" s="21">
        <v>0</v>
      </c>
      <c r="K39" s="21">
        <v>6</v>
      </c>
      <c r="L39" s="21">
        <v>0</v>
      </c>
      <c r="M39" s="21">
        <v>9</v>
      </c>
      <c r="N39" s="21">
        <v>6</v>
      </c>
      <c r="O39" s="21">
        <v>0</v>
      </c>
      <c r="P39" s="21">
        <v>6</v>
      </c>
      <c r="Q39" s="21">
        <v>6</v>
      </c>
      <c r="R39" s="21">
        <v>3</v>
      </c>
      <c r="S39" s="21">
        <v>6</v>
      </c>
      <c r="T39" s="21">
        <v>3</v>
      </c>
      <c r="U39" s="21">
        <v>6</v>
      </c>
      <c r="V39" s="21">
        <v>6</v>
      </c>
      <c r="W39" s="21">
        <v>9</v>
      </c>
      <c r="X39" s="21">
        <v>6</v>
      </c>
    </row>
    <row r="40" spans="2:24" ht="14.15" customHeight="1">
      <c r="B40" s="17" t="s">
        <v>58</v>
      </c>
      <c r="C40" s="16" t="s">
        <v>29</v>
      </c>
      <c r="D40" s="21">
        <v>0</v>
      </c>
      <c r="E40" s="21">
        <v>0</v>
      </c>
      <c r="F40" s="21">
        <v>0</v>
      </c>
      <c r="G40" s="21">
        <v>9</v>
      </c>
      <c r="H40" s="21">
        <v>9</v>
      </c>
      <c r="I40" s="21">
        <v>15</v>
      </c>
      <c r="J40" s="21">
        <v>15</v>
      </c>
      <c r="K40" s="21">
        <v>18</v>
      </c>
      <c r="L40" s="21">
        <v>12</v>
      </c>
      <c r="M40" s="21">
        <v>24</v>
      </c>
      <c r="N40" s="21">
        <v>18</v>
      </c>
      <c r="O40" s="21">
        <v>15</v>
      </c>
      <c r="P40" s="21">
        <v>9</v>
      </c>
      <c r="Q40" s="21">
        <v>21</v>
      </c>
      <c r="R40" s="21">
        <v>18</v>
      </c>
      <c r="S40" s="21">
        <v>15</v>
      </c>
      <c r="T40" s="21">
        <v>24</v>
      </c>
      <c r="U40" s="21">
        <v>24</v>
      </c>
      <c r="V40" s="21">
        <v>30</v>
      </c>
      <c r="W40" s="21">
        <v>30</v>
      </c>
      <c r="X40" s="21">
        <v>30</v>
      </c>
    </row>
    <row r="41" spans="2:24" ht="14.15" customHeight="1">
      <c r="B41" s="17" t="s">
        <v>59</v>
      </c>
      <c r="C41" s="16" t="s">
        <v>29</v>
      </c>
      <c r="D41" s="21">
        <v>0</v>
      </c>
      <c r="E41" s="21">
        <v>0</v>
      </c>
      <c r="F41" s="21">
        <v>0</v>
      </c>
      <c r="G41" s="21">
        <v>0</v>
      </c>
      <c r="H41" s="21">
        <v>6</v>
      </c>
      <c r="I41" s="21">
        <v>6</v>
      </c>
      <c r="J41" s="21">
        <v>3</v>
      </c>
      <c r="K41" s="21">
        <v>3</v>
      </c>
      <c r="L41" s="21">
        <v>3</v>
      </c>
      <c r="M41" s="21">
        <v>6</v>
      </c>
      <c r="N41" s="21">
        <v>3</v>
      </c>
      <c r="O41" s="21">
        <v>0</v>
      </c>
      <c r="P41" s="21">
        <v>0</v>
      </c>
      <c r="Q41" s="21">
        <v>6</v>
      </c>
      <c r="R41" s="21">
        <v>0</v>
      </c>
      <c r="S41" s="21">
        <v>6</v>
      </c>
      <c r="T41" s="21">
        <v>3</v>
      </c>
      <c r="U41" s="21">
        <v>6</v>
      </c>
      <c r="V41" s="21">
        <v>6</v>
      </c>
      <c r="W41" s="21">
        <v>9</v>
      </c>
      <c r="X41" s="21">
        <v>3</v>
      </c>
    </row>
    <row r="42" spans="2:24" ht="14.15" customHeight="1">
      <c r="B42" s="17" t="s">
        <v>60</v>
      </c>
      <c r="C42" s="16" t="s">
        <v>29</v>
      </c>
      <c r="D42" s="21">
        <v>0</v>
      </c>
      <c r="E42" s="21">
        <v>0</v>
      </c>
      <c r="F42" s="21">
        <v>0</v>
      </c>
      <c r="G42" s="21">
        <v>39</v>
      </c>
      <c r="H42" s="21">
        <v>33</v>
      </c>
      <c r="I42" s="21">
        <v>27</v>
      </c>
      <c r="J42" s="21">
        <v>24</v>
      </c>
      <c r="K42" s="21">
        <v>36</v>
      </c>
      <c r="L42" s="21">
        <v>60</v>
      </c>
      <c r="M42" s="21">
        <v>48</v>
      </c>
      <c r="N42" s="21">
        <v>69</v>
      </c>
      <c r="O42" s="21">
        <v>54</v>
      </c>
      <c r="P42" s="21">
        <v>51</v>
      </c>
      <c r="Q42" s="21">
        <v>66</v>
      </c>
      <c r="R42" s="21">
        <v>75</v>
      </c>
      <c r="S42" s="21">
        <v>72</v>
      </c>
      <c r="T42" s="21">
        <v>75</v>
      </c>
      <c r="U42" s="21">
        <v>78</v>
      </c>
      <c r="V42" s="21">
        <v>90</v>
      </c>
      <c r="W42" s="21">
        <v>99</v>
      </c>
      <c r="X42" s="21">
        <v>63</v>
      </c>
    </row>
    <row r="43" spans="2:24" ht="14.15" customHeight="1">
      <c r="B43" s="17" t="s">
        <v>61</v>
      </c>
      <c r="C43" s="16" t="s">
        <v>29</v>
      </c>
      <c r="D43" s="21">
        <v>45</v>
      </c>
      <c r="E43" s="21">
        <v>48</v>
      </c>
      <c r="F43" s="21">
        <v>45</v>
      </c>
      <c r="G43" s="21">
        <v>0</v>
      </c>
      <c r="H43" s="21">
        <v>0</v>
      </c>
      <c r="I43" s="21">
        <v>0</v>
      </c>
      <c r="J43" s="21">
        <v>0</v>
      </c>
      <c r="K43" s="21">
        <v>0</v>
      </c>
      <c r="L43" s="21">
        <v>0</v>
      </c>
      <c r="M43" s="21">
        <v>0</v>
      </c>
      <c r="N43" s="21">
        <v>0</v>
      </c>
      <c r="O43" s="21">
        <v>0</v>
      </c>
      <c r="P43" s="21">
        <v>0</v>
      </c>
      <c r="Q43" s="21">
        <v>0</v>
      </c>
      <c r="R43" s="21">
        <v>0</v>
      </c>
      <c r="S43" s="21">
        <v>0</v>
      </c>
      <c r="T43" s="21">
        <v>0</v>
      </c>
      <c r="U43" s="21">
        <v>0</v>
      </c>
      <c r="V43" s="21">
        <v>0</v>
      </c>
      <c r="W43" s="21">
        <v>0</v>
      </c>
      <c r="X43" s="21">
        <v>0</v>
      </c>
    </row>
    <row r="44" spans="2:24" ht="14.15" customHeight="1">
      <c r="B44" s="16"/>
      <c r="C44" s="16"/>
      <c r="D44" s="21"/>
      <c r="E44" s="21"/>
      <c r="F44" s="21"/>
      <c r="G44" s="21"/>
      <c r="H44" s="21"/>
      <c r="I44" s="21"/>
      <c r="J44" s="21"/>
      <c r="K44" s="21"/>
      <c r="L44" s="21"/>
      <c r="M44" s="21"/>
      <c r="N44" s="21"/>
      <c r="O44" s="21"/>
      <c r="P44" s="21"/>
      <c r="Q44" s="21"/>
      <c r="R44" s="21"/>
      <c r="S44" s="21"/>
      <c r="T44" s="21"/>
      <c r="U44" s="21"/>
      <c r="V44" s="21"/>
      <c r="W44" s="21"/>
      <c r="X44" s="21"/>
    </row>
    <row r="45" spans="2:24" ht="29.65" customHeight="1">
      <c r="B45" s="19" t="s">
        <v>1019</v>
      </c>
      <c r="C45" s="16" t="s">
        <v>35</v>
      </c>
      <c r="D45" s="264" t="s">
        <v>63</v>
      </c>
      <c r="E45" s="265"/>
      <c r="F45" s="265"/>
      <c r="G45" s="265"/>
      <c r="H45" s="265"/>
      <c r="I45" s="265"/>
      <c r="J45" s="265"/>
      <c r="K45" s="265"/>
      <c r="L45" s="265"/>
      <c r="M45" s="265"/>
      <c r="N45" s="265"/>
      <c r="O45" s="265"/>
      <c r="P45" s="265"/>
      <c r="Q45" s="265"/>
      <c r="R45" s="265"/>
      <c r="S45" s="265"/>
      <c r="T45" s="265"/>
      <c r="U45" s="265"/>
      <c r="V45" s="265"/>
      <c r="W45" s="265"/>
      <c r="X45" s="266"/>
    </row>
    <row r="46" spans="2:24" ht="14.15" customHeight="1">
      <c r="B46" s="17" t="s">
        <v>64</v>
      </c>
      <c r="C46" s="16" t="s">
        <v>29</v>
      </c>
      <c r="D46" s="21">
        <v>3</v>
      </c>
      <c r="E46" s="21">
        <v>3</v>
      </c>
      <c r="F46" s="21">
        <v>3</v>
      </c>
      <c r="G46" s="21">
        <v>6</v>
      </c>
      <c r="H46" s="21">
        <v>6</v>
      </c>
      <c r="I46" s="21">
        <v>0</v>
      </c>
      <c r="J46" s="21">
        <v>0</v>
      </c>
      <c r="K46" s="21">
        <v>3</v>
      </c>
      <c r="L46" s="21">
        <v>6</v>
      </c>
      <c r="M46" s="21">
        <v>3</v>
      </c>
      <c r="N46" s="21">
        <v>3</v>
      </c>
      <c r="O46" s="21">
        <v>3</v>
      </c>
      <c r="P46" s="21">
        <v>6</v>
      </c>
      <c r="Q46" s="21">
        <v>3</v>
      </c>
      <c r="R46" s="21">
        <v>3</v>
      </c>
      <c r="S46" s="21">
        <v>3</v>
      </c>
      <c r="T46" s="21">
        <v>6</v>
      </c>
      <c r="U46" s="21">
        <v>3</v>
      </c>
      <c r="V46" s="21">
        <v>6</v>
      </c>
      <c r="W46" s="21">
        <v>6</v>
      </c>
      <c r="X46" s="21">
        <v>6</v>
      </c>
    </row>
    <row r="47" spans="2:24" ht="14.15" customHeight="1">
      <c r="B47" s="17" t="s">
        <v>65</v>
      </c>
      <c r="C47" s="16" t="s">
        <v>29</v>
      </c>
      <c r="D47" s="21">
        <v>6</v>
      </c>
      <c r="E47" s="21">
        <v>6</v>
      </c>
      <c r="F47" s="21">
        <v>6</v>
      </c>
      <c r="G47" s="21">
        <v>6</v>
      </c>
      <c r="H47" s="21">
        <v>3</v>
      </c>
      <c r="I47" s="21">
        <v>6</v>
      </c>
      <c r="J47" s="21">
        <v>9</v>
      </c>
      <c r="K47" s="21">
        <v>12</v>
      </c>
      <c r="L47" s="21">
        <v>9</v>
      </c>
      <c r="M47" s="21">
        <v>9</v>
      </c>
      <c r="N47" s="21">
        <v>12</v>
      </c>
      <c r="O47" s="21">
        <v>6</v>
      </c>
      <c r="P47" s="21">
        <v>9</v>
      </c>
      <c r="Q47" s="21">
        <v>12</v>
      </c>
      <c r="R47" s="21">
        <v>9</v>
      </c>
      <c r="S47" s="21">
        <v>12</v>
      </c>
      <c r="T47" s="21">
        <v>12</v>
      </c>
      <c r="U47" s="21">
        <v>21</v>
      </c>
      <c r="V47" s="21">
        <v>15</v>
      </c>
      <c r="W47" s="21">
        <v>21</v>
      </c>
      <c r="X47" s="21">
        <v>18</v>
      </c>
    </row>
    <row r="48" spans="2:24" ht="14.15" customHeight="1">
      <c r="B48" s="17" t="s">
        <v>66</v>
      </c>
      <c r="C48" s="16" t="s">
        <v>29</v>
      </c>
      <c r="D48" s="21">
        <v>12</v>
      </c>
      <c r="E48" s="21">
        <v>18</v>
      </c>
      <c r="F48" s="21">
        <v>15</v>
      </c>
      <c r="G48" s="21">
        <v>24</v>
      </c>
      <c r="H48" s="21">
        <v>24</v>
      </c>
      <c r="I48" s="21">
        <v>21</v>
      </c>
      <c r="J48" s="21">
        <v>15</v>
      </c>
      <c r="K48" s="21">
        <v>27</v>
      </c>
      <c r="L48" s="21">
        <v>30</v>
      </c>
      <c r="M48" s="21">
        <v>39</v>
      </c>
      <c r="N48" s="21">
        <v>39</v>
      </c>
      <c r="O48" s="21">
        <v>33</v>
      </c>
      <c r="P48" s="21">
        <v>30</v>
      </c>
      <c r="Q48" s="21">
        <v>36</v>
      </c>
      <c r="R48" s="21">
        <v>36</v>
      </c>
      <c r="S48" s="21">
        <v>48</v>
      </c>
      <c r="T48" s="21">
        <v>51</v>
      </c>
      <c r="U48" s="21">
        <v>45</v>
      </c>
      <c r="V48" s="21">
        <v>60</v>
      </c>
      <c r="W48" s="21">
        <v>57</v>
      </c>
      <c r="X48" s="21">
        <v>48</v>
      </c>
    </row>
    <row r="49" spans="2:24" ht="14.15" customHeight="1">
      <c r="B49" s="17" t="s">
        <v>68</v>
      </c>
      <c r="C49" s="16" t="s">
        <v>29</v>
      </c>
      <c r="D49" s="21">
        <v>9</v>
      </c>
      <c r="E49" s="21">
        <v>9</v>
      </c>
      <c r="F49" s="21">
        <v>6</v>
      </c>
      <c r="G49" s="21">
        <v>3</v>
      </c>
      <c r="H49" s="21">
        <v>6</v>
      </c>
      <c r="I49" s="21">
        <v>3</v>
      </c>
      <c r="J49" s="21">
        <v>0</v>
      </c>
      <c r="K49" s="21">
        <v>3</v>
      </c>
      <c r="L49" s="21">
        <v>6</v>
      </c>
      <c r="M49" s="21">
        <v>6</v>
      </c>
      <c r="N49" s="21">
        <v>6</v>
      </c>
      <c r="O49" s="21">
        <v>3</v>
      </c>
      <c r="P49" s="21">
        <v>3</v>
      </c>
      <c r="Q49" s="21">
        <v>0</v>
      </c>
      <c r="R49" s="21">
        <v>0</v>
      </c>
      <c r="S49" s="21">
        <v>6</v>
      </c>
      <c r="T49" s="21">
        <v>0</v>
      </c>
      <c r="U49" s="21">
        <v>0</v>
      </c>
      <c r="V49" s="21">
        <v>6</v>
      </c>
      <c r="W49" s="21">
        <v>9</v>
      </c>
      <c r="X49" s="21">
        <v>0</v>
      </c>
    </row>
    <row r="50" spans="2:24" ht="14.15" customHeight="1">
      <c r="B50" s="17" t="s">
        <v>67</v>
      </c>
      <c r="C50" s="16" t="s">
        <v>29</v>
      </c>
      <c r="D50" s="21">
        <v>0</v>
      </c>
      <c r="E50" s="21">
        <v>6</v>
      </c>
      <c r="F50" s="21">
        <v>6</v>
      </c>
      <c r="G50" s="21">
        <v>0</v>
      </c>
      <c r="H50" s="21">
        <v>3</v>
      </c>
      <c r="I50" s="21">
        <v>6</v>
      </c>
      <c r="J50" s="21">
        <v>3</v>
      </c>
      <c r="K50" s="21">
        <v>6</v>
      </c>
      <c r="L50" s="21">
        <v>6</v>
      </c>
      <c r="M50" s="21">
        <v>6</v>
      </c>
      <c r="N50" s="21">
        <v>6</v>
      </c>
      <c r="O50" s="21">
        <v>3</v>
      </c>
      <c r="P50" s="21">
        <v>6</v>
      </c>
      <c r="Q50" s="21">
        <v>6</v>
      </c>
      <c r="R50" s="21">
        <v>9</v>
      </c>
      <c r="S50" s="21">
        <v>3</v>
      </c>
      <c r="T50" s="21">
        <v>9</v>
      </c>
      <c r="U50" s="21">
        <v>9</v>
      </c>
      <c r="V50" s="21">
        <v>6</v>
      </c>
      <c r="W50" s="21">
        <v>9</v>
      </c>
      <c r="X50" s="21">
        <v>9</v>
      </c>
    </row>
    <row r="51" spans="2:24" ht="14.15" customHeight="1">
      <c r="B51" s="17" t="s">
        <v>43</v>
      </c>
      <c r="C51" s="16" t="s">
        <v>29</v>
      </c>
      <c r="D51" s="21">
        <v>15</v>
      </c>
      <c r="E51" s="21">
        <v>9</v>
      </c>
      <c r="F51" s="21">
        <v>6</v>
      </c>
      <c r="G51" s="21">
        <v>18</v>
      </c>
      <c r="H51" s="21">
        <v>18</v>
      </c>
      <c r="I51" s="21">
        <v>15</v>
      </c>
      <c r="J51" s="21">
        <v>15</v>
      </c>
      <c r="K51" s="21">
        <v>12</v>
      </c>
      <c r="L51" s="21">
        <v>24</v>
      </c>
      <c r="M51" s="21">
        <v>21</v>
      </c>
      <c r="N51" s="21">
        <v>33</v>
      </c>
      <c r="O51" s="21">
        <v>27</v>
      </c>
      <c r="P51" s="21">
        <v>18</v>
      </c>
      <c r="Q51" s="21">
        <v>48</v>
      </c>
      <c r="R51" s="21">
        <v>42</v>
      </c>
      <c r="S51" s="21">
        <v>36</v>
      </c>
      <c r="T51" s="21">
        <v>39</v>
      </c>
      <c r="U51" s="21">
        <v>45</v>
      </c>
      <c r="V51" s="21">
        <v>42</v>
      </c>
      <c r="W51" s="21">
        <v>57</v>
      </c>
      <c r="X51" s="21">
        <v>33</v>
      </c>
    </row>
    <row r="52" spans="2:24" ht="14.15" customHeight="1">
      <c r="B52" s="17"/>
      <c r="C52" s="16"/>
      <c r="D52" s="21"/>
      <c r="E52" s="21"/>
      <c r="F52" s="21"/>
      <c r="G52" s="21"/>
      <c r="H52" s="21"/>
      <c r="I52" s="21"/>
      <c r="J52" s="21"/>
      <c r="K52" s="21"/>
      <c r="L52" s="21"/>
      <c r="M52" s="21"/>
      <c r="N52" s="21"/>
      <c r="O52" s="21"/>
      <c r="P52" s="21"/>
      <c r="Q52" s="21"/>
      <c r="R52" s="21"/>
      <c r="S52" s="21"/>
      <c r="T52" s="21"/>
      <c r="U52" s="21"/>
      <c r="V52" s="21"/>
      <c r="W52" s="21"/>
      <c r="X52" s="21"/>
    </row>
    <row r="53" spans="2:24" ht="14.15" customHeight="1">
      <c r="B53" s="15" t="s">
        <v>69</v>
      </c>
      <c r="C53" s="16" t="s">
        <v>35</v>
      </c>
      <c r="D53" s="267" t="str">
        <f>DOM.COM!D61</f>
        <v>This is based on previous activity reported when enrolled into doctorate programme.</v>
      </c>
      <c r="E53" s="268"/>
      <c r="F53" s="268"/>
      <c r="G53" s="268"/>
      <c r="H53" s="268"/>
      <c r="I53" s="268"/>
      <c r="J53" s="268"/>
      <c r="K53" s="268"/>
      <c r="L53" s="268"/>
      <c r="M53" s="268"/>
      <c r="N53" s="268"/>
      <c r="O53" s="268"/>
      <c r="P53" s="268"/>
      <c r="Q53" s="268"/>
      <c r="R53" s="268"/>
      <c r="S53" s="268"/>
      <c r="T53" s="268"/>
      <c r="U53" s="268"/>
      <c r="V53" s="268"/>
      <c r="W53" s="268"/>
      <c r="X53" s="269"/>
    </row>
    <row r="54" spans="2:24" ht="14.15" customHeight="1">
      <c r="B54" s="17" t="s">
        <v>70</v>
      </c>
      <c r="C54" s="16" t="s">
        <v>29</v>
      </c>
      <c r="D54" s="21">
        <v>21</v>
      </c>
      <c r="E54" s="21">
        <v>27</v>
      </c>
      <c r="F54" s="21">
        <v>15</v>
      </c>
      <c r="G54" s="21">
        <v>27</v>
      </c>
      <c r="H54" s="21">
        <v>33</v>
      </c>
      <c r="I54" s="21">
        <v>30</v>
      </c>
      <c r="J54" s="21">
        <v>24</v>
      </c>
      <c r="K54" s="21">
        <v>36</v>
      </c>
      <c r="L54" s="21">
        <v>48</v>
      </c>
      <c r="M54" s="21">
        <v>57</v>
      </c>
      <c r="N54" s="21">
        <v>63</v>
      </c>
      <c r="O54" s="21">
        <v>39</v>
      </c>
      <c r="P54" s="21">
        <v>42</v>
      </c>
      <c r="Q54" s="21">
        <v>78</v>
      </c>
      <c r="R54" s="21">
        <v>69</v>
      </c>
      <c r="S54" s="21">
        <v>69</v>
      </c>
      <c r="T54" s="21">
        <v>78</v>
      </c>
      <c r="U54" s="21">
        <v>72</v>
      </c>
      <c r="V54" s="21">
        <v>102</v>
      </c>
      <c r="W54" s="21">
        <v>111</v>
      </c>
      <c r="X54" s="21">
        <v>75</v>
      </c>
    </row>
    <row r="55" spans="2:24" ht="14.15" customHeight="1">
      <c r="B55" s="17" t="s">
        <v>71</v>
      </c>
      <c r="C55" s="16" t="s">
        <v>29</v>
      </c>
      <c r="D55" s="21">
        <v>0</v>
      </c>
      <c r="E55" s="21">
        <v>0</v>
      </c>
      <c r="F55" s="21">
        <v>0</v>
      </c>
      <c r="G55" s="21">
        <v>0</v>
      </c>
      <c r="H55" s="21">
        <v>0</v>
      </c>
      <c r="I55" s="21">
        <v>0</v>
      </c>
      <c r="J55" s="21">
        <v>0</v>
      </c>
      <c r="K55" s="21">
        <v>0</v>
      </c>
      <c r="L55" s="21">
        <v>0</v>
      </c>
      <c r="M55" s="21">
        <v>0</v>
      </c>
      <c r="N55" s="21">
        <v>0</v>
      </c>
      <c r="O55" s="21">
        <v>0</v>
      </c>
      <c r="P55" s="21">
        <v>0</v>
      </c>
      <c r="Q55" s="21">
        <v>0</v>
      </c>
      <c r="R55" s="21">
        <v>0</v>
      </c>
      <c r="S55" s="21">
        <v>3</v>
      </c>
      <c r="T55" s="21">
        <v>3</v>
      </c>
      <c r="U55" s="21">
        <v>3</v>
      </c>
      <c r="V55" s="21">
        <v>0</v>
      </c>
      <c r="W55" s="21">
        <v>0</v>
      </c>
      <c r="X55" s="21">
        <v>0</v>
      </c>
    </row>
    <row r="56" spans="2:24" ht="14.15" customHeight="1">
      <c r="B56" s="17" t="s">
        <v>72</v>
      </c>
      <c r="C56" s="16" t="s">
        <v>29</v>
      </c>
      <c r="D56" s="21">
        <v>6</v>
      </c>
      <c r="E56" s="21">
        <v>0</v>
      </c>
      <c r="F56" s="21">
        <v>0</v>
      </c>
      <c r="G56" s="21">
        <v>3</v>
      </c>
      <c r="H56" s="21">
        <v>0</v>
      </c>
      <c r="I56" s="21">
        <v>0</v>
      </c>
      <c r="J56" s="21">
        <v>0</v>
      </c>
      <c r="K56" s="21">
        <v>0</v>
      </c>
      <c r="L56" s="21">
        <v>0</v>
      </c>
      <c r="M56" s="21">
        <v>3</v>
      </c>
      <c r="N56" s="21">
        <v>3</v>
      </c>
      <c r="O56" s="21">
        <v>3</v>
      </c>
      <c r="P56" s="21">
        <v>0</v>
      </c>
      <c r="Q56" s="21">
        <v>3</v>
      </c>
      <c r="R56" s="21">
        <v>0</v>
      </c>
      <c r="S56" s="21">
        <v>0</v>
      </c>
      <c r="T56" s="21">
        <v>0</v>
      </c>
      <c r="U56" s="21">
        <v>0</v>
      </c>
      <c r="V56" s="21">
        <v>0</v>
      </c>
      <c r="W56" s="21">
        <v>3</v>
      </c>
      <c r="X56" s="21">
        <v>0</v>
      </c>
    </row>
    <row r="57" spans="2:24" ht="14.15" customHeight="1">
      <c r="B57" s="17" t="s">
        <v>73</v>
      </c>
      <c r="C57" s="16" t="s">
        <v>29</v>
      </c>
      <c r="D57" s="21">
        <v>0</v>
      </c>
      <c r="E57" s="21">
        <v>0</v>
      </c>
      <c r="F57" s="21">
        <v>0</v>
      </c>
      <c r="G57" s="21">
        <v>0</v>
      </c>
      <c r="H57" s="21">
        <v>0</v>
      </c>
      <c r="I57" s="21">
        <v>0</v>
      </c>
      <c r="J57" s="21">
        <v>3</v>
      </c>
      <c r="K57" s="21">
        <v>0</v>
      </c>
      <c r="L57" s="21">
        <v>0</v>
      </c>
      <c r="M57" s="21">
        <v>3</v>
      </c>
      <c r="N57" s="21">
        <v>3</v>
      </c>
      <c r="O57" s="21">
        <v>3</v>
      </c>
      <c r="P57" s="21">
        <v>0</v>
      </c>
      <c r="Q57" s="21">
        <v>6</v>
      </c>
      <c r="R57" s="21">
        <v>0</v>
      </c>
      <c r="S57" s="21">
        <v>3</v>
      </c>
      <c r="T57" s="21">
        <v>3</v>
      </c>
      <c r="U57" s="21">
        <v>0</v>
      </c>
      <c r="V57" s="21">
        <v>9</v>
      </c>
      <c r="W57" s="21">
        <v>3</v>
      </c>
      <c r="X57" s="21">
        <v>3</v>
      </c>
    </row>
    <row r="58" spans="2:24" ht="14.15" customHeight="1">
      <c r="B58" s="17" t="s">
        <v>74</v>
      </c>
      <c r="C58" s="16" t="s">
        <v>29</v>
      </c>
      <c r="D58" s="21">
        <v>9</v>
      </c>
      <c r="E58" s="21">
        <v>12</v>
      </c>
      <c r="F58" s="21">
        <v>15</v>
      </c>
      <c r="G58" s="21">
        <v>15</v>
      </c>
      <c r="H58" s="21">
        <v>15</v>
      </c>
      <c r="I58" s="21">
        <v>12</v>
      </c>
      <c r="J58" s="21">
        <v>12</v>
      </c>
      <c r="K58" s="21">
        <v>27</v>
      </c>
      <c r="L58" s="21">
        <v>30</v>
      </c>
      <c r="M58" s="21">
        <v>18</v>
      </c>
      <c r="N58" s="21">
        <v>27</v>
      </c>
      <c r="O58" s="21">
        <v>30</v>
      </c>
      <c r="P58" s="21">
        <v>24</v>
      </c>
      <c r="Q58" s="21">
        <v>18</v>
      </c>
      <c r="R58" s="21">
        <v>30</v>
      </c>
      <c r="S58" s="21">
        <v>30</v>
      </c>
      <c r="T58" s="21">
        <v>30</v>
      </c>
      <c r="U58" s="21">
        <v>45</v>
      </c>
      <c r="V58" s="21">
        <v>27</v>
      </c>
      <c r="W58" s="21">
        <v>39</v>
      </c>
      <c r="X58" s="21">
        <v>30</v>
      </c>
    </row>
    <row r="59" spans="2:24" ht="14.15" customHeight="1">
      <c r="B59" s="17" t="s">
        <v>75</v>
      </c>
      <c r="C59" s="16" t="s">
        <v>29</v>
      </c>
      <c r="D59" s="21">
        <v>6</v>
      </c>
      <c r="E59" s="21">
        <v>9</v>
      </c>
      <c r="F59" s="21">
        <v>9</v>
      </c>
      <c r="G59" s="21">
        <v>9</v>
      </c>
      <c r="H59" s="21">
        <v>6</v>
      </c>
      <c r="I59" s="21">
        <v>12</v>
      </c>
      <c r="J59" s="21">
        <v>3</v>
      </c>
      <c r="K59" s="21">
        <v>3</v>
      </c>
      <c r="L59" s="21">
        <v>0</v>
      </c>
      <c r="M59" s="21">
        <v>0</v>
      </c>
      <c r="N59" s="21">
        <v>3</v>
      </c>
      <c r="O59" s="21">
        <v>0</v>
      </c>
      <c r="P59" s="21">
        <v>0</v>
      </c>
      <c r="Q59" s="21">
        <v>0</v>
      </c>
      <c r="R59" s="21">
        <v>0</v>
      </c>
      <c r="S59" s="21">
        <v>0</v>
      </c>
      <c r="T59" s="21">
        <v>0</v>
      </c>
      <c r="U59" s="21">
        <v>0</v>
      </c>
      <c r="V59" s="21">
        <v>0</v>
      </c>
      <c r="W59" s="21">
        <v>0</v>
      </c>
      <c r="X59" s="21">
        <v>0</v>
      </c>
    </row>
    <row r="61" spans="2:24">
      <c r="B61" s="4" t="s">
        <v>76</v>
      </c>
      <c r="K61" s="121"/>
      <c r="L61" s="121"/>
      <c r="M61" s="121"/>
      <c r="N61" s="121"/>
      <c r="O61" s="121"/>
      <c r="P61" s="121"/>
      <c r="Q61" s="121"/>
      <c r="R61" s="121"/>
      <c r="S61" s="121"/>
      <c r="T61" s="121"/>
      <c r="U61" s="121"/>
      <c r="V61" s="121"/>
      <c r="W61" s="121"/>
      <c r="X61" s="121"/>
    </row>
    <row r="62" spans="2:24">
      <c r="B62" s="13" t="s">
        <v>1024</v>
      </c>
      <c r="K62" s="121"/>
      <c r="L62" s="121"/>
      <c r="M62" s="121"/>
      <c r="N62" s="121"/>
      <c r="O62" s="121"/>
      <c r="P62" s="121"/>
      <c r="Q62" s="121"/>
      <c r="R62" s="121"/>
      <c r="S62" s="121"/>
      <c r="T62" s="121"/>
      <c r="U62" s="121"/>
      <c r="V62" s="121"/>
      <c r="W62" s="121"/>
      <c r="X62" s="121"/>
    </row>
    <row r="63" spans="2:24">
      <c r="B63" s="4" t="s">
        <v>77</v>
      </c>
    </row>
    <row r="64" spans="2:24">
      <c r="B64" s="207" t="s">
        <v>78</v>
      </c>
    </row>
    <row r="65" spans="2:24">
      <c r="B65" s="207" t="s">
        <v>999</v>
      </c>
    </row>
    <row r="66" spans="2:24">
      <c r="B66" s="20" t="s">
        <v>80</v>
      </c>
    </row>
    <row r="67" spans="2:24">
      <c r="B67" s="20" t="s">
        <v>81</v>
      </c>
      <c r="D67" s="121"/>
      <c r="E67" s="121"/>
      <c r="F67" s="121"/>
      <c r="G67" s="121"/>
      <c r="H67" s="121"/>
      <c r="I67" s="121"/>
      <c r="J67" s="121"/>
      <c r="K67" s="121"/>
      <c r="L67" s="121"/>
      <c r="M67" s="121"/>
      <c r="N67" s="121"/>
      <c r="O67" s="121"/>
      <c r="P67" s="121"/>
      <c r="Q67" s="121"/>
      <c r="R67" s="121"/>
      <c r="S67" s="121"/>
      <c r="T67" s="121"/>
      <c r="U67" s="121"/>
      <c r="V67" s="121"/>
      <c r="W67" s="121"/>
      <c r="X67" s="121"/>
    </row>
  </sheetData>
  <mergeCells count="6">
    <mergeCell ref="D53:X53"/>
    <mergeCell ref="B8:C9"/>
    <mergeCell ref="D8:X8"/>
    <mergeCell ref="B27:B31"/>
    <mergeCell ref="D32:X32"/>
    <mergeCell ref="D45:X45"/>
  </mergeCells>
  <hyperlinks>
    <hyperlink ref="B1" location="INDEX!A1" display="Back to index" xr:uid="{D5140247-47C0-4B15-9098-DE38D33E460A}"/>
    <hyperlink ref="B66" location="'IDI disclaimer'!A1" display="See IDI disclaimer" xr:uid="{DB2DFF95-04BE-47AA-8719-C53E74481704}"/>
    <hyperlink ref="B67" location="'Appendix1'!A1" display="See Appendix for Faculty groupings" xr:uid="{60412652-C6DC-48FC-9DA0-E7F3AED3561D}"/>
  </hyperlink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EF753D-1396-4999-9670-41DCFD17CBB0}">
  <sheetPr>
    <tabColor theme="7" tint="0.59999389629810485"/>
  </sheetPr>
  <dimension ref="B1:X68"/>
  <sheetViews>
    <sheetView zoomScale="85" zoomScaleNormal="85" workbookViewId="0">
      <selection activeCell="AE3" sqref="AE3"/>
    </sheetView>
  </sheetViews>
  <sheetFormatPr defaultColWidth="10.6328125" defaultRowHeight="14.5"/>
  <cols>
    <col min="1" max="1" width="10.6328125" style="13"/>
    <col min="2" max="2" width="41.08984375" style="13" customWidth="1"/>
    <col min="3" max="3" width="8.08984375" style="13" bestFit="1" customWidth="1"/>
    <col min="4" max="24" width="6.36328125" style="13" bestFit="1" customWidth="1"/>
    <col min="25" max="16384" width="10.6328125" style="13"/>
  </cols>
  <sheetData>
    <row r="1" spans="2:24">
      <c r="B1" s="12" t="s">
        <v>26</v>
      </c>
    </row>
    <row r="3" spans="2:24" ht="23.5">
      <c r="B3" s="6" t="s">
        <v>1043</v>
      </c>
    </row>
    <row r="4" spans="2:24">
      <c r="B4" s="7" t="s">
        <v>1243</v>
      </c>
    </row>
    <row r="5" spans="2:24">
      <c r="B5" s="13" t="s">
        <v>1040</v>
      </c>
    </row>
    <row r="6" spans="2:24">
      <c r="B6" s="13" t="s">
        <v>1037</v>
      </c>
    </row>
    <row r="8" spans="2:24" ht="14.15" customHeight="1">
      <c r="B8" s="248" t="s">
        <v>27</v>
      </c>
      <c r="C8" s="248"/>
      <c r="D8" s="259" t="s">
        <v>1041</v>
      </c>
      <c r="E8" s="259"/>
      <c r="F8" s="259"/>
      <c r="G8" s="259"/>
      <c r="H8" s="259"/>
      <c r="I8" s="259"/>
      <c r="J8" s="259"/>
      <c r="K8" s="259"/>
      <c r="L8" s="259"/>
      <c r="M8" s="259"/>
      <c r="N8" s="259"/>
      <c r="O8" s="259"/>
      <c r="P8" s="259"/>
      <c r="Q8" s="259"/>
      <c r="R8" s="259"/>
      <c r="S8" s="259"/>
      <c r="T8" s="259"/>
      <c r="U8" s="259"/>
      <c r="V8" s="259"/>
      <c r="W8" s="259"/>
      <c r="X8" s="259"/>
    </row>
    <row r="9" spans="2:24" ht="14.15" customHeight="1">
      <c r="B9" s="248"/>
      <c r="C9" s="248"/>
      <c r="D9" s="14">
        <v>2000</v>
      </c>
      <c r="E9" s="14">
        <v>2001</v>
      </c>
      <c r="F9" s="14">
        <v>2002</v>
      </c>
      <c r="G9" s="14">
        <v>2003</v>
      </c>
      <c r="H9" s="14">
        <v>2004</v>
      </c>
      <c r="I9" s="14">
        <v>2005</v>
      </c>
      <c r="J9" s="14">
        <v>2006</v>
      </c>
      <c r="K9" s="14">
        <v>2007</v>
      </c>
      <c r="L9" s="14">
        <v>2008</v>
      </c>
      <c r="M9" s="14">
        <v>2009</v>
      </c>
      <c r="N9" s="14">
        <v>2010</v>
      </c>
      <c r="O9" s="14">
        <v>2011</v>
      </c>
      <c r="P9" s="14">
        <v>2012</v>
      </c>
      <c r="Q9" s="14">
        <v>2013</v>
      </c>
      <c r="R9" s="14">
        <v>2014</v>
      </c>
      <c r="S9" s="14">
        <v>2015</v>
      </c>
      <c r="T9" s="14">
        <v>2016</v>
      </c>
      <c r="U9" s="14">
        <v>2017</v>
      </c>
      <c r="V9" s="14">
        <v>2018</v>
      </c>
      <c r="W9" s="14">
        <v>2019</v>
      </c>
      <c r="X9" s="14">
        <v>2020</v>
      </c>
    </row>
    <row r="10" spans="2:24" ht="14.15" customHeight="1">
      <c r="B10" s="16" t="s">
        <v>96</v>
      </c>
      <c r="C10" s="16" t="s">
        <v>29</v>
      </c>
      <c r="D10" s="21">
        <v>15</v>
      </c>
      <c r="E10" s="21">
        <v>12</v>
      </c>
      <c r="F10" s="21">
        <v>15</v>
      </c>
      <c r="G10" s="21">
        <v>24</v>
      </c>
      <c r="H10" s="21">
        <v>24</v>
      </c>
      <c r="I10" s="21">
        <v>18</v>
      </c>
      <c r="J10" s="21">
        <v>18</v>
      </c>
      <c r="K10" s="21">
        <v>27</v>
      </c>
      <c r="L10" s="21">
        <v>21</v>
      </c>
      <c r="M10" s="21">
        <v>30</v>
      </c>
      <c r="N10" s="21">
        <v>27</v>
      </c>
      <c r="O10" s="21">
        <v>42</v>
      </c>
      <c r="P10" s="21">
        <v>30</v>
      </c>
      <c r="Q10" s="21">
        <v>33</v>
      </c>
      <c r="R10" s="21">
        <v>27</v>
      </c>
      <c r="S10" s="21">
        <v>30</v>
      </c>
      <c r="T10" s="21">
        <v>45</v>
      </c>
      <c r="U10" s="21">
        <v>48</v>
      </c>
      <c r="V10" s="21">
        <v>51</v>
      </c>
      <c r="W10" s="21">
        <v>57</v>
      </c>
      <c r="X10" s="21">
        <v>51</v>
      </c>
    </row>
    <row r="11" spans="2:24" ht="14.15" customHeight="1">
      <c r="B11" s="16"/>
      <c r="C11" s="16"/>
      <c r="D11" s="21"/>
      <c r="E11" s="21"/>
      <c r="F11" s="21"/>
      <c r="G11" s="21"/>
      <c r="H11" s="21"/>
      <c r="I11" s="21"/>
      <c r="J11" s="21"/>
      <c r="K11" s="21"/>
      <c r="L11" s="21"/>
      <c r="M11" s="21"/>
      <c r="N11" s="21"/>
      <c r="O11" s="21"/>
      <c r="P11" s="21"/>
      <c r="Q11" s="21"/>
      <c r="R11" s="21"/>
      <c r="S11" s="21"/>
      <c r="T11" s="21"/>
      <c r="U11" s="21"/>
      <c r="V11" s="21"/>
      <c r="W11" s="21"/>
      <c r="X11" s="99"/>
    </row>
    <row r="12" spans="2:24" ht="14.15" customHeight="1">
      <c r="B12" s="15" t="s">
        <v>30</v>
      </c>
      <c r="C12" s="16" t="s">
        <v>29</v>
      </c>
      <c r="D12" s="118">
        <v>12</v>
      </c>
      <c r="E12" s="118">
        <v>15</v>
      </c>
      <c r="F12" s="118">
        <v>18</v>
      </c>
      <c r="G12" s="118">
        <v>21</v>
      </c>
      <c r="H12" s="118">
        <v>21</v>
      </c>
      <c r="I12" s="118">
        <v>18</v>
      </c>
      <c r="J12" s="118">
        <v>21</v>
      </c>
      <c r="K12" s="118">
        <v>24</v>
      </c>
      <c r="L12" s="118">
        <v>21</v>
      </c>
      <c r="M12" s="118">
        <v>33</v>
      </c>
      <c r="N12" s="118">
        <v>27</v>
      </c>
      <c r="O12" s="118">
        <v>36</v>
      </c>
      <c r="P12" s="118">
        <v>30</v>
      </c>
      <c r="Q12" s="118">
        <v>33</v>
      </c>
      <c r="R12" s="118">
        <v>24</v>
      </c>
      <c r="S12" s="118">
        <v>30</v>
      </c>
      <c r="T12" s="118">
        <v>45</v>
      </c>
      <c r="U12" s="118">
        <v>45</v>
      </c>
      <c r="V12" s="118">
        <v>48</v>
      </c>
      <c r="W12" s="118">
        <v>57</v>
      </c>
      <c r="X12" s="118">
        <v>48</v>
      </c>
    </row>
    <row r="13" spans="2:24" ht="14.15" customHeight="1">
      <c r="B13" s="15" t="s">
        <v>31</v>
      </c>
      <c r="C13" s="16" t="s">
        <v>29</v>
      </c>
      <c r="D13" s="118" t="s">
        <v>32</v>
      </c>
      <c r="E13" s="118" t="s">
        <v>32</v>
      </c>
      <c r="F13" s="118" t="s">
        <v>32</v>
      </c>
      <c r="G13" s="118" t="s">
        <v>32</v>
      </c>
      <c r="H13" s="118" t="s">
        <v>32</v>
      </c>
      <c r="I13" s="118" t="s">
        <v>32</v>
      </c>
      <c r="J13" s="118" t="s">
        <v>32</v>
      </c>
      <c r="K13" s="118" t="s">
        <v>32</v>
      </c>
      <c r="L13" s="118" t="s">
        <v>32</v>
      </c>
      <c r="M13" s="118" t="s">
        <v>32</v>
      </c>
      <c r="N13" s="118" t="s">
        <v>32</v>
      </c>
      <c r="O13" s="118" t="s">
        <v>32</v>
      </c>
      <c r="P13" s="118" t="s">
        <v>32</v>
      </c>
      <c r="Q13" s="118" t="s">
        <v>32</v>
      </c>
      <c r="R13" s="118" t="s">
        <v>32</v>
      </c>
      <c r="S13" s="118" t="s">
        <v>32</v>
      </c>
      <c r="T13" s="118" t="s">
        <v>32</v>
      </c>
      <c r="U13" s="118" t="s">
        <v>32</v>
      </c>
      <c r="V13" s="118" t="s">
        <v>32</v>
      </c>
      <c r="W13" s="118" t="s">
        <v>32</v>
      </c>
      <c r="X13" s="118" t="s">
        <v>32</v>
      </c>
    </row>
    <row r="14" spans="2:24" ht="14.15" customHeight="1">
      <c r="B14" s="16"/>
      <c r="C14" s="16"/>
      <c r="D14" s="21"/>
      <c r="E14" s="21"/>
      <c r="F14" s="21"/>
      <c r="G14" s="21"/>
      <c r="H14" s="21"/>
      <c r="I14" s="21"/>
      <c r="J14" s="21"/>
      <c r="K14" s="21"/>
      <c r="L14" s="21"/>
      <c r="M14" s="21"/>
      <c r="N14" s="21"/>
      <c r="O14" s="21"/>
      <c r="P14" s="21"/>
      <c r="Q14" s="21"/>
      <c r="R14" s="21"/>
      <c r="S14" s="21"/>
      <c r="T14" s="21"/>
      <c r="U14" s="21"/>
      <c r="V14" s="21"/>
      <c r="W14" s="21"/>
      <c r="X14" s="21"/>
    </row>
    <row r="15" spans="2:24" ht="14.15" customHeight="1">
      <c r="B15" s="15" t="s">
        <v>82</v>
      </c>
      <c r="C15" s="16" t="s">
        <v>35</v>
      </c>
      <c r="D15" s="22" t="s">
        <v>27</v>
      </c>
      <c r="E15" s="22" t="s">
        <v>27</v>
      </c>
      <c r="F15" s="22" t="s">
        <v>27</v>
      </c>
      <c r="G15" s="22" t="s">
        <v>27</v>
      </c>
      <c r="H15" s="22" t="s">
        <v>27</v>
      </c>
      <c r="I15" s="22" t="s">
        <v>27</v>
      </c>
      <c r="J15" s="22" t="s">
        <v>27</v>
      </c>
      <c r="K15" s="22" t="s">
        <v>27</v>
      </c>
      <c r="L15" s="22" t="s">
        <v>27</v>
      </c>
      <c r="M15" s="22" t="s">
        <v>27</v>
      </c>
      <c r="N15" s="22" t="s">
        <v>27</v>
      </c>
      <c r="O15" s="22" t="s">
        <v>27</v>
      </c>
      <c r="P15" s="22" t="s">
        <v>27</v>
      </c>
      <c r="Q15" s="22" t="s">
        <v>27</v>
      </c>
      <c r="R15" s="22" t="s">
        <v>27</v>
      </c>
      <c r="S15" s="22" t="s">
        <v>27</v>
      </c>
      <c r="T15" s="22" t="s">
        <v>27</v>
      </c>
      <c r="U15" s="22" t="s">
        <v>27</v>
      </c>
      <c r="V15" s="22" t="s">
        <v>27</v>
      </c>
      <c r="W15" s="22" t="s">
        <v>27</v>
      </c>
      <c r="X15" s="22" t="s">
        <v>27</v>
      </c>
    </row>
    <row r="16" spans="2:24" ht="14.15" customHeight="1">
      <c r="B16" s="17" t="s">
        <v>36</v>
      </c>
      <c r="C16" s="16" t="s">
        <v>29</v>
      </c>
      <c r="D16" s="21">
        <v>9</v>
      </c>
      <c r="E16" s="21">
        <v>6</v>
      </c>
      <c r="F16" s="21">
        <v>9</v>
      </c>
      <c r="G16" s="21">
        <v>9</v>
      </c>
      <c r="H16" s="21">
        <v>15</v>
      </c>
      <c r="I16" s="21">
        <v>12</v>
      </c>
      <c r="J16" s="21">
        <v>6</v>
      </c>
      <c r="K16" s="21">
        <v>18</v>
      </c>
      <c r="L16" s="21">
        <v>9</v>
      </c>
      <c r="M16" s="21">
        <v>15</v>
      </c>
      <c r="N16" s="21">
        <v>18</v>
      </c>
      <c r="O16" s="21">
        <v>24</v>
      </c>
      <c r="P16" s="21">
        <v>18</v>
      </c>
      <c r="Q16" s="21">
        <v>18</v>
      </c>
      <c r="R16" s="21">
        <v>18</v>
      </c>
      <c r="S16" s="21">
        <v>24</v>
      </c>
      <c r="T16" s="21">
        <v>30</v>
      </c>
      <c r="U16" s="21">
        <v>27</v>
      </c>
      <c r="V16" s="21">
        <v>36</v>
      </c>
      <c r="W16" s="21">
        <v>42</v>
      </c>
      <c r="X16" s="21">
        <v>33</v>
      </c>
    </row>
    <row r="17" spans="2:24" ht="14.15" customHeight="1">
      <c r="B17" s="17" t="s">
        <v>37</v>
      </c>
      <c r="C17" s="16" t="s">
        <v>29</v>
      </c>
      <c r="D17" s="21">
        <v>6</v>
      </c>
      <c r="E17" s="21">
        <v>6</v>
      </c>
      <c r="F17" s="21">
        <v>6</v>
      </c>
      <c r="G17" s="21">
        <v>12</v>
      </c>
      <c r="H17" s="21">
        <v>9</v>
      </c>
      <c r="I17" s="21">
        <v>6</v>
      </c>
      <c r="J17" s="21">
        <v>12</v>
      </c>
      <c r="K17" s="21">
        <v>6</v>
      </c>
      <c r="L17" s="21">
        <v>12</v>
      </c>
      <c r="M17" s="21">
        <v>15</v>
      </c>
      <c r="N17" s="21">
        <v>12</v>
      </c>
      <c r="O17" s="21">
        <v>18</v>
      </c>
      <c r="P17" s="21">
        <v>12</v>
      </c>
      <c r="Q17" s="21">
        <v>15</v>
      </c>
      <c r="R17" s="21">
        <v>9</v>
      </c>
      <c r="S17" s="21">
        <v>9</v>
      </c>
      <c r="T17" s="21">
        <v>15</v>
      </c>
      <c r="U17" s="21">
        <v>21</v>
      </c>
      <c r="V17" s="21">
        <v>15</v>
      </c>
      <c r="W17" s="21">
        <v>15</v>
      </c>
      <c r="X17" s="21">
        <v>15</v>
      </c>
    </row>
    <row r="18" spans="2:24" ht="14.15" customHeight="1">
      <c r="B18" s="17"/>
      <c r="C18" s="16"/>
      <c r="D18" s="21"/>
      <c r="E18" s="21"/>
      <c r="F18" s="21"/>
      <c r="G18" s="21"/>
      <c r="H18" s="21"/>
      <c r="I18" s="21"/>
      <c r="J18" s="21"/>
      <c r="K18" s="21"/>
      <c r="L18" s="21"/>
      <c r="M18" s="21"/>
      <c r="N18" s="21"/>
      <c r="O18" s="21"/>
      <c r="P18" s="21"/>
      <c r="Q18" s="21"/>
      <c r="R18" s="21"/>
      <c r="S18" s="21"/>
      <c r="T18" s="21"/>
      <c r="U18" s="21"/>
      <c r="V18" s="21"/>
      <c r="W18" s="21"/>
      <c r="X18" s="21"/>
    </row>
    <row r="19" spans="2:24" ht="14.15" customHeight="1">
      <c r="B19" s="15" t="s">
        <v>97</v>
      </c>
      <c r="C19" s="16"/>
      <c r="D19" s="39">
        <v>6</v>
      </c>
      <c r="E19" s="39">
        <v>3</v>
      </c>
      <c r="F19" s="39">
        <v>6</v>
      </c>
      <c r="G19" s="39">
        <v>9</v>
      </c>
      <c r="H19" s="39">
        <v>9</v>
      </c>
      <c r="I19" s="39">
        <v>9</v>
      </c>
      <c r="J19" s="39">
        <v>3</v>
      </c>
      <c r="K19" s="39">
        <v>9</v>
      </c>
      <c r="L19" s="39">
        <v>9</v>
      </c>
      <c r="M19" s="39">
        <v>6</v>
      </c>
      <c r="N19" s="39">
        <v>9</v>
      </c>
      <c r="O19" s="39">
        <v>12</v>
      </c>
      <c r="P19" s="39">
        <v>9</v>
      </c>
      <c r="Q19" s="39">
        <v>6</v>
      </c>
      <c r="R19" s="39">
        <v>9</v>
      </c>
      <c r="S19" s="39">
        <v>9</v>
      </c>
      <c r="T19" s="39">
        <v>12</v>
      </c>
      <c r="U19" s="39">
        <v>12</v>
      </c>
      <c r="V19" s="39">
        <v>15</v>
      </c>
      <c r="W19" s="39">
        <v>21</v>
      </c>
      <c r="X19" s="39">
        <v>12</v>
      </c>
    </row>
    <row r="20" spans="2:24" ht="14.15" customHeight="1">
      <c r="B20" s="15" t="s">
        <v>98</v>
      </c>
      <c r="C20" s="16"/>
      <c r="D20" s="39">
        <v>0</v>
      </c>
      <c r="E20" s="39">
        <v>0</v>
      </c>
      <c r="F20" s="39">
        <v>0</v>
      </c>
      <c r="G20" s="39">
        <v>3</v>
      </c>
      <c r="H20" s="39">
        <v>0</v>
      </c>
      <c r="I20" s="39">
        <v>0</v>
      </c>
      <c r="J20" s="39">
        <v>0</v>
      </c>
      <c r="K20" s="39">
        <v>0</v>
      </c>
      <c r="L20" s="39">
        <v>0</v>
      </c>
      <c r="M20" s="39">
        <v>3</v>
      </c>
      <c r="N20" s="39">
        <v>0</v>
      </c>
      <c r="O20" s="39">
        <v>3</v>
      </c>
      <c r="P20" s="39">
        <v>0</v>
      </c>
      <c r="Q20" s="39">
        <v>0</v>
      </c>
      <c r="R20" s="39">
        <v>6</v>
      </c>
      <c r="S20" s="39">
        <v>3</v>
      </c>
      <c r="T20" s="39">
        <v>3</v>
      </c>
      <c r="U20" s="39">
        <v>3</v>
      </c>
      <c r="V20" s="39">
        <v>6</v>
      </c>
      <c r="W20" s="39">
        <v>12</v>
      </c>
      <c r="X20" s="39">
        <v>3</v>
      </c>
    </row>
    <row r="21" spans="2:24" ht="14.15" customHeight="1">
      <c r="B21" s="16"/>
      <c r="C21" s="16"/>
      <c r="D21" s="21"/>
      <c r="E21" s="21"/>
      <c r="F21" s="21"/>
      <c r="G21" s="21"/>
      <c r="H21" s="21"/>
      <c r="I21" s="21"/>
      <c r="J21" s="21"/>
      <c r="K21" s="21"/>
      <c r="L21" s="21"/>
      <c r="M21" s="21"/>
      <c r="N21" s="21"/>
      <c r="O21" s="21"/>
      <c r="P21" s="21"/>
      <c r="Q21" s="21"/>
      <c r="R21" s="21"/>
      <c r="S21" s="21"/>
      <c r="T21" s="21"/>
      <c r="U21" s="21"/>
      <c r="V21" s="21"/>
      <c r="W21" s="21"/>
      <c r="X21" s="21"/>
    </row>
    <row r="22" spans="2:24" ht="14.15" customHeight="1">
      <c r="B22" s="15" t="s">
        <v>1013</v>
      </c>
      <c r="C22" s="16" t="s">
        <v>35</v>
      </c>
      <c r="D22" s="22" t="s">
        <v>27</v>
      </c>
      <c r="E22" s="22" t="s">
        <v>27</v>
      </c>
      <c r="F22" s="22" t="s">
        <v>27</v>
      </c>
      <c r="G22" s="22" t="s">
        <v>27</v>
      </c>
      <c r="H22" s="22" t="s">
        <v>27</v>
      </c>
      <c r="I22" s="22" t="s">
        <v>27</v>
      </c>
      <c r="J22" s="22" t="s">
        <v>27</v>
      </c>
      <c r="K22" s="22" t="s">
        <v>27</v>
      </c>
      <c r="L22" s="22" t="s">
        <v>27</v>
      </c>
      <c r="M22" s="22" t="s">
        <v>27</v>
      </c>
      <c r="N22" s="22" t="s">
        <v>27</v>
      </c>
      <c r="O22" s="22" t="s">
        <v>27</v>
      </c>
      <c r="P22" s="22" t="s">
        <v>27</v>
      </c>
      <c r="Q22" s="22" t="s">
        <v>27</v>
      </c>
      <c r="R22" s="22" t="s">
        <v>27</v>
      </c>
      <c r="S22" s="22" t="s">
        <v>27</v>
      </c>
      <c r="T22" s="22" t="s">
        <v>27</v>
      </c>
      <c r="U22" s="22" t="s">
        <v>27</v>
      </c>
      <c r="V22" s="22" t="s">
        <v>27</v>
      </c>
      <c r="W22" s="22" t="s">
        <v>27</v>
      </c>
      <c r="X22" s="22" t="s">
        <v>27</v>
      </c>
    </row>
    <row r="23" spans="2:24" ht="14.15" customHeight="1">
      <c r="B23" s="16" t="s">
        <v>1014</v>
      </c>
      <c r="C23" s="16" t="s">
        <v>29</v>
      </c>
      <c r="D23" s="21">
        <v>0</v>
      </c>
      <c r="E23" s="21">
        <v>0</v>
      </c>
      <c r="F23" s="21">
        <v>0</v>
      </c>
      <c r="G23" s="21">
        <v>6</v>
      </c>
      <c r="H23" s="21">
        <v>3</v>
      </c>
      <c r="I23" s="21">
        <v>0</v>
      </c>
      <c r="J23" s="21">
        <v>3</v>
      </c>
      <c r="K23" s="21">
        <v>0</v>
      </c>
      <c r="L23" s="21">
        <v>0</v>
      </c>
      <c r="M23" s="21">
        <v>0</v>
      </c>
      <c r="N23" s="21">
        <v>0</v>
      </c>
      <c r="O23" s="21">
        <v>0</v>
      </c>
      <c r="P23" s="21">
        <v>3</v>
      </c>
      <c r="Q23" s="21">
        <v>0</v>
      </c>
      <c r="R23" s="21">
        <v>3</v>
      </c>
      <c r="S23" s="21">
        <v>0</v>
      </c>
      <c r="T23" s="21">
        <v>0</v>
      </c>
      <c r="U23" s="21">
        <v>0</v>
      </c>
      <c r="V23" s="21">
        <v>6</v>
      </c>
      <c r="W23" s="21">
        <v>9</v>
      </c>
      <c r="X23" s="21">
        <v>3</v>
      </c>
    </row>
    <row r="24" spans="2:24" ht="14.15" customHeight="1">
      <c r="B24" s="16" t="s">
        <v>1015</v>
      </c>
      <c r="C24" s="16" t="s">
        <v>29</v>
      </c>
      <c r="D24" s="21">
        <v>3</v>
      </c>
      <c r="E24" s="21">
        <v>0</v>
      </c>
      <c r="F24" s="21">
        <v>0</v>
      </c>
      <c r="G24" s="21">
        <v>9</v>
      </c>
      <c r="H24" s="21">
        <v>3</v>
      </c>
      <c r="I24" s="21">
        <v>6</v>
      </c>
      <c r="J24" s="21">
        <v>3</v>
      </c>
      <c r="K24" s="21">
        <v>6</v>
      </c>
      <c r="L24" s="21">
        <v>3</v>
      </c>
      <c r="M24" s="21">
        <v>9</v>
      </c>
      <c r="N24" s="21">
        <v>6</v>
      </c>
      <c r="O24" s="21">
        <v>12</v>
      </c>
      <c r="P24" s="21">
        <v>6</v>
      </c>
      <c r="Q24" s="21">
        <v>3</v>
      </c>
      <c r="R24" s="21">
        <v>6</v>
      </c>
      <c r="S24" s="21">
        <v>6</v>
      </c>
      <c r="T24" s="21">
        <v>12</v>
      </c>
      <c r="U24" s="21">
        <v>12</v>
      </c>
      <c r="V24" s="21">
        <v>12</v>
      </c>
      <c r="W24" s="21">
        <v>12</v>
      </c>
      <c r="X24" s="21">
        <v>9</v>
      </c>
    </row>
    <row r="25" spans="2:24" ht="14.15" customHeight="1">
      <c r="B25" s="16" t="s">
        <v>1016</v>
      </c>
      <c r="C25" s="16" t="s">
        <v>29</v>
      </c>
      <c r="D25" s="21">
        <v>0</v>
      </c>
      <c r="E25" s="21">
        <v>3</v>
      </c>
      <c r="F25" s="21">
        <v>3</v>
      </c>
      <c r="G25" s="21">
        <v>0</v>
      </c>
      <c r="H25" s="21">
        <v>3</v>
      </c>
      <c r="I25" s="21">
        <v>6</v>
      </c>
      <c r="J25" s="21">
        <v>0</v>
      </c>
      <c r="K25" s="21">
        <v>3</v>
      </c>
      <c r="L25" s="21">
        <v>9</v>
      </c>
      <c r="M25" s="21">
        <v>3</v>
      </c>
      <c r="N25" s="21">
        <v>0</v>
      </c>
      <c r="O25" s="21">
        <v>6</v>
      </c>
      <c r="P25" s="21">
        <v>0</v>
      </c>
      <c r="Q25" s="21">
        <v>6</v>
      </c>
      <c r="R25" s="21">
        <v>0</v>
      </c>
      <c r="S25" s="21">
        <v>0</v>
      </c>
      <c r="T25" s="21">
        <v>6</v>
      </c>
      <c r="U25" s="21">
        <v>3</v>
      </c>
      <c r="V25" s="21">
        <v>9</v>
      </c>
      <c r="W25" s="21">
        <v>6</v>
      </c>
      <c r="X25" s="21">
        <v>6</v>
      </c>
    </row>
    <row r="26" spans="2:24" ht="14.15" customHeight="1">
      <c r="B26" s="16" t="s">
        <v>1017</v>
      </c>
      <c r="C26" s="16" t="s">
        <v>29</v>
      </c>
      <c r="D26" s="21">
        <v>9</v>
      </c>
      <c r="E26" s="21">
        <v>0</v>
      </c>
      <c r="F26" s="21">
        <v>9</v>
      </c>
      <c r="G26" s="21">
        <v>6</v>
      </c>
      <c r="H26" s="21">
        <v>6</v>
      </c>
      <c r="I26" s="21">
        <v>9</v>
      </c>
      <c r="J26" s="21">
        <v>9</v>
      </c>
      <c r="K26" s="21">
        <v>9</v>
      </c>
      <c r="L26" s="21">
        <v>0</v>
      </c>
      <c r="M26" s="21">
        <v>9</v>
      </c>
      <c r="N26" s="21">
        <v>9</v>
      </c>
      <c r="O26" s="21">
        <v>12</v>
      </c>
      <c r="P26" s="21">
        <v>15</v>
      </c>
      <c r="Q26" s="21">
        <v>15</v>
      </c>
      <c r="R26" s="21">
        <v>9</v>
      </c>
      <c r="S26" s="21">
        <v>15</v>
      </c>
      <c r="T26" s="21">
        <v>15</v>
      </c>
      <c r="U26" s="21">
        <v>12</v>
      </c>
      <c r="V26" s="21">
        <v>9</v>
      </c>
      <c r="W26" s="21">
        <v>9</v>
      </c>
      <c r="X26" s="21">
        <v>12</v>
      </c>
    </row>
    <row r="27" spans="2:24" ht="14.15" customHeight="1">
      <c r="B27" s="16" t="s">
        <v>44</v>
      </c>
      <c r="C27" s="16" t="s">
        <v>29</v>
      </c>
      <c r="D27" s="23">
        <v>0</v>
      </c>
      <c r="E27" s="23">
        <v>6</v>
      </c>
      <c r="F27" s="23">
        <v>0</v>
      </c>
      <c r="G27" s="23">
        <v>6</v>
      </c>
      <c r="H27" s="23">
        <v>6</v>
      </c>
      <c r="I27" s="23">
        <v>0</v>
      </c>
      <c r="J27" s="23">
        <v>0</v>
      </c>
      <c r="K27" s="23">
        <v>6</v>
      </c>
      <c r="L27" s="23">
        <v>6</v>
      </c>
      <c r="M27" s="23">
        <v>9</v>
      </c>
      <c r="N27" s="23">
        <v>9</v>
      </c>
      <c r="O27" s="23">
        <v>12</v>
      </c>
      <c r="P27" s="23">
        <v>6</v>
      </c>
      <c r="Q27" s="23">
        <v>9</v>
      </c>
      <c r="R27" s="23">
        <v>9</v>
      </c>
      <c r="S27" s="23">
        <v>12</v>
      </c>
      <c r="T27" s="23">
        <v>12</v>
      </c>
      <c r="U27" s="23">
        <v>15</v>
      </c>
      <c r="V27" s="23">
        <v>15</v>
      </c>
      <c r="W27" s="23">
        <v>21</v>
      </c>
      <c r="X27" s="23">
        <v>15</v>
      </c>
    </row>
    <row r="28" spans="2:24" ht="14.15" customHeight="1">
      <c r="B28" s="252" t="s">
        <v>1018</v>
      </c>
      <c r="C28" s="18" t="s">
        <v>45</v>
      </c>
      <c r="D28" s="10"/>
      <c r="E28" s="10"/>
      <c r="F28" s="10"/>
      <c r="G28" s="10">
        <v>27</v>
      </c>
      <c r="H28" s="10">
        <v>27</v>
      </c>
      <c r="I28" s="10"/>
      <c r="J28" s="10"/>
      <c r="K28" s="10">
        <v>27</v>
      </c>
      <c r="L28" s="10">
        <v>30</v>
      </c>
      <c r="M28" s="10">
        <v>30</v>
      </c>
      <c r="N28" s="10">
        <v>30</v>
      </c>
      <c r="O28" s="10">
        <v>27</v>
      </c>
      <c r="P28" s="10">
        <v>30</v>
      </c>
      <c r="Q28" s="10">
        <v>30</v>
      </c>
      <c r="R28" s="10">
        <v>27</v>
      </c>
      <c r="S28" s="10">
        <v>33</v>
      </c>
      <c r="T28" s="10">
        <v>27</v>
      </c>
      <c r="U28" s="10">
        <v>27</v>
      </c>
      <c r="V28" s="10">
        <v>27</v>
      </c>
      <c r="W28" s="10">
        <v>27</v>
      </c>
      <c r="X28" s="10">
        <v>27</v>
      </c>
    </row>
    <row r="29" spans="2:24" ht="14.15" customHeight="1">
      <c r="B29" s="253"/>
      <c r="C29" s="18" t="s">
        <v>46</v>
      </c>
      <c r="D29" s="10"/>
      <c r="E29" s="10"/>
      <c r="F29" s="10"/>
      <c r="G29" s="10">
        <v>33.65</v>
      </c>
      <c r="H29" s="10">
        <v>35.04</v>
      </c>
      <c r="I29" s="10"/>
      <c r="J29" s="10"/>
      <c r="K29" s="10">
        <v>37.32</v>
      </c>
      <c r="L29" s="10">
        <v>36.71</v>
      </c>
      <c r="M29" s="10">
        <v>38.32</v>
      </c>
      <c r="N29" s="10">
        <v>39.96</v>
      </c>
      <c r="O29" s="10">
        <v>38.18</v>
      </c>
      <c r="P29" s="10">
        <v>39.299999999999997</v>
      </c>
      <c r="Q29" s="10">
        <v>40.15</v>
      </c>
      <c r="R29" s="10">
        <v>38.479999999999997</v>
      </c>
      <c r="S29" s="10">
        <v>39.770000000000003</v>
      </c>
      <c r="T29" s="10">
        <v>37.6</v>
      </c>
      <c r="U29" s="10">
        <v>38.630000000000003</v>
      </c>
      <c r="V29" s="10">
        <v>36.24</v>
      </c>
      <c r="W29" s="10">
        <v>37.549999999999997</v>
      </c>
      <c r="X29" s="10">
        <v>39.119999999999997</v>
      </c>
    </row>
    <row r="30" spans="2:24" ht="14.15" customHeight="1">
      <c r="B30" s="253"/>
      <c r="C30" s="18" t="s">
        <v>47</v>
      </c>
      <c r="D30" s="10"/>
      <c r="E30" s="10"/>
      <c r="F30" s="10"/>
      <c r="G30" s="10">
        <v>30</v>
      </c>
      <c r="H30" s="10">
        <v>33</v>
      </c>
      <c r="I30" s="10"/>
      <c r="J30" s="10"/>
      <c r="K30" s="10">
        <v>36</v>
      </c>
      <c r="L30" s="10">
        <v>33</v>
      </c>
      <c r="M30" s="10">
        <v>36</v>
      </c>
      <c r="N30" s="10">
        <v>39</v>
      </c>
      <c r="O30" s="10">
        <v>36</v>
      </c>
      <c r="P30" s="10">
        <v>39</v>
      </c>
      <c r="Q30" s="10">
        <v>39</v>
      </c>
      <c r="R30" s="10">
        <v>39</v>
      </c>
      <c r="S30" s="10">
        <v>42</v>
      </c>
      <c r="T30" s="10">
        <v>36</v>
      </c>
      <c r="U30" s="10">
        <v>39</v>
      </c>
      <c r="V30" s="10">
        <v>33</v>
      </c>
      <c r="W30" s="10">
        <v>34.5</v>
      </c>
      <c r="X30" s="10">
        <v>39</v>
      </c>
    </row>
    <row r="31" spans="2:24" ht="14.15" customHeight="1">
      <c r="B31" s="253"/>
      <c r="C31" s="18" t="s">
        <v>48</v>
      </c>
      <c r="D31" s="10"/>
      <c r="E31" s="10"/>
      <c r="F31" s="10"/>
      <c r="G31" s="10">
        <v>45</v>
      </c>
      <c r="H31" s="10">
        <v>45</v>
      </c>
      <c r="I31" s="10"/>
      <c r="J31" s="10"/>
      <c r="K31" s="10">
        <v>45</v>
      </c>
      <c r="L31" s="10">
        <v>48</v>
      </c>
      <c r="M31" s="10">
        <v>51</v>
      </c>
      <c r="N31" s="10">
        <v>49.5</v>
      </c>
      <c r="O31" s="10">
        <v>48</v>
      </c>
      <c r="P31" s="10">
        <v>45</v>
      </c>
      <c r="Q31" s="10">
        <v>48</v>
      </c>
      <c r="R31" s="10">
        <v>48</v>
      </c>
      <c r="S31" s="10">
        <v>48</v>
      </c>
      <c r="T31" s="10">
        <v>45</v>
      </c>
      <c r="U31" s="10">
        <v>48</v>
      </c>
      <c r="V31" s="10">
        <v>48</v>
      </c>
      <c r="W31" s="10">
        <v>48</v>
      </c>
      <c r="X31" s="10">
        <v>48</v>
      </c>
    </row>
    <row r="32" spans="2:24" ht="14.15" customHeight="1">
      <c r="B32" s="254"/>
      <c r="C32" s="18" t="s">
        <v>49</v>
      </c>
      <c r="D32" s="10"/>
      <c r="E32" s="10"/>
      <c r="F32" s="10"/>
      <c r="G32" s="10">
        <v>11.58</v>
      </c>
      <c r="H32" s="10">
        <v>10.56</v>
      </c>
      <c r="I32" s="10"/>
      <c r="J32" s="10"/>
      <c r="K32" s="10">
        <v>10.029999999999999</v>
      </c>
      <c r="L32" s="10">
        <v>10.210000000000001</v>
      </c>
      <c r="M32" s="10">
        <v>11.3</v>
      </c>
      <c r="N32" s="10">
        <v>10.99</v>
      </c>
      <c r="O32" s="10">
        <v>11.14</v>
      </c>
      <c r="P32" s="10">
        <v>10.49</v>
      </c>
      <c r="Q32" s="10">
        <v>10.55</v>
      </c>
      <c r="R32" s="10">
        <v>10.79</v>
      </c>
      <c r="S32" s="10">
        <v>8.69</v>
      </c>
      <c r="T32" s="10">
        <v>10.19</v>
      </c>
      <c r="U32" s="10">
        <v>12.43</v>
      </c>
      <c r="V32" s="10">
        <v>10.96</v>
      </c>
      <c r="W32" s="10">
        <v>12.11</v>
      </c>
      <c r="X32" s="10">
        <v>11.09</v>
      </c>
    </row>
    <row r="33" spans="2:24">
      <c r="B33" s="15" t="s">
        <v>50</v>
      </c>
      <c r="C33" s="16" t="s">
        <v>35</v>
      </c>
      <c r="D33" s="245" t="s">
        <v>1032</v>
      </c>
      <c r="E33" s="246"/>
      <c r="F33" s="246"/>
      <c r="G33" s="246"/>
      <c r="H33" s="246"/>
      <c r="I33" s="246"/>
      <c r="J33" s="246"/>
      <c r="K33" s="246"/>
      <c r="L33" s="246"/>
      <c r="M33" s="246"/>
      <c r="N33" s="246"/>
      <c r="O33" s="246"/>
      <c r="P33" s="246"/>
      <c r="Q33" s="246"/>
      <c r="R33" s="246"/>
      <c r="S33" s="246"/>
      <c r="T33" s="246"/>
      <c r="U33" s="246"/>
      <c r="V33" s="246"/>
      <c r="W33" s="246"/>
      <c r="X33" s="247"/>
    </row>
    <row r="34" spans="2:24" ht="14.15" customHeight="1">
      <c r="B34" s="17" t="s">
        <v>51</v>
      </c>
      <c r="C34" s="16" t="s">
        <v>29</v>
      </c>
      <c r="D34" s="21">
        <v>12</v>
      </c>
      <c r="E34" s="21">
        <v>6</v>
      </c>
      <c r="F34" s="21">
        <v>6</v>
      </c>
      <c r="G34" s="21">
        <v>12</v>
      </c>
      <c r="H34" s="21">
        <v>18</v>
      </c>
      <c r="I34" s="21">
        <v>15</v>
      </c>
      <c r="J34" s="21">
        <v>15</v>
      </c>
      <c r="K34" s="21">
        <v>18</v>
      </c>
      <c r="L34" s="21">
        <v>15</v>
      </c>
      <c r="M34" s="21">
        <v>21</v>
      </c>
      <c r="N34" s="21">
        <v>12</v>
      </c>
      <c r="O34" s="21">
        <v>18</v>
      </c>
      <c r="P34" s="21">
        <v>9</v>
      </c>
      <c r="Q34" s="21">
        <v>18</v>
      </c>
      <c r="R34" s="21">
        <v>18</v>
      </c>
      <c r="S34" s="21">
        <v>6</v>
      </c>
      <c r="T34" s="21">
        <v>18</v>
      </c>
      <c r="U34" s="21">
        <v>15</v>
      </c>
      <c r="V34" s="21">
        <v>15</v>
      </c>
      <c r="W34" s="21">
        <v>18</v>
      </c>
      <c r="X34" s="21">
        <v>21</v>
      </c>
    </row>
    <row r="35" spans="2:24" ht="14.15" customHeight="1">
      <c r="B35" s="17" t="s">
        <v>52</v>
      </c>
      <c r="C35" s="16" t="s">
        <v>29</v>
      </c>
      <c r="D35" s="21">
        <v>0</v>
      </c>
      <c r="E35" s="21">
        <v>0</v>
      </c>
      <c r="F35" s="21">
        <v>0</v>
      </c>
      <c r="G35" s="21">
        <v>0</v>
      </c>
      <c r="H35" s="21">
        <v>0</v>
      </c>
      <c r="I35" s="21">
        <v>0</v>
      </c>
      <c r="J35" s="21">
        <v>0</v>
      </c>
      <c r="K35" s="21">
        <v>0</v>
      </c>
      <c r="L35" s="21">
        <v>0</v>
      </c>
      <c r="M35" s="21">
        <v>0</v>
      </c>
      <c r="N35" s="21">
        <v>0</v>
      </c>
      <c r="O35" s="21">
        <v>0</v>
      </c>
      <c r="P35" s="21">
        <v>0</v>
      </c>
      <c r="Q35" s="21">
        <v>0</v>
      </c>
      <c r="R35" s="21">
        <v>0</v>
      </c>
      <c r="S35" s="21">
        <v>0</v>
      </c>
      <c r="T35" s="21">
        <v>0</v>
      </c>
      <c r="U35" s="21">
        <v>3</v>
      </c>
      <c r="V35" s="21">
        <v>0</v>
      </c>
      <c r="W35" s="21">
        <v>0</v>
      </c>
      <c r="X35" s="21">
        <v>0</v>
      </c>
    </row>
    <row r="36" spans="2:24" ht="14.15" customHeight="1">
      <c r="B36" s="17" t="s">
        <v>53</v>
      </c>
      <c r="C36" s="16" t="s">
        <v>29</v>
      </c>
      <c r="D36" s="21">
        <v>0</v>
      </c>
      <c r="E36" s="21">
        <v>6</v>
      </c>
      <c r="F36" s="21">
        <v>6</v>
      </c>
      <c r="G36" s="21">
        <v>6</v>
      </c>
      <c r="H36" s="21">
        <v>6</v>
      </c>
      <c r="I36" s="21">
        <v>3</v>
      </c>
      <c r="J36" s="21">
        <v>0</v>
      </c>
      <c r="K36" s="21">
        <v>6</v>
      </c>
      <c r="L36" s="21">
        <v>3</v>
      </c>
      <c r="M36" s="21">
        <v>3</v>
      </c>
      <c r="N36" s="21">
        <v>3</v>
      </c>
      <c r="O36" s="21">
        <v>12</v>
      </c>
      <c r="P36" s="21">
        <v>9</v>
      </c>
      <c r="Q36" s="21">
        <v>9</v>
      </c>
      <c r="R36" s="21">
        <v>6</v>
      </c>
      <c r="S36" s="21">
        <v>12</v>
      </c>
      <c r="T36" s="21">
        <v>12</v>
      </c>
      <c r="U36" s="21">
        <v>12</v>
      </c>
      <c r="V36" s="21">
        <v>12</v>
      </c>
      <c r="W36" s="21">
        <v>18</v>
      </c>
      <c r="X36" s="21">
        <v>15</v>
      </c>
    </row>
    <row r="37" spans="2:24" ht="14.15" customHeight="1">
      <c r="B37" s="17" t="s">
        <v>54</v>
      </c>
      <c r="C37" s="16" t="s">
        <v>29</v>
      </c>
      <c r="D37" s="21">
        <v>0</v>
      </c>
      <c r="E37" s="21">
        <v>0</v>
      </c>
      <c r="F37" s="21">
        <v>0</v>
      </c>
      <c r="G37" s="21">
        <v>3</v>
      </c>
      <c r="H37" s="21">
        <v>0</v>
      </c>
      <c r="I37" s="21">
        <v>0</v>
      </c>
      <c r="J37" s="21">
        <v>0</v>
      </c>
      <c r="K37" s="21">
        <v>3</v>
      </c>
      <c r="L37" s="21">
        <v>3</v>
      </c>
      <c r="M37" s="21">
        <v>3</v>
      </c>
      <c r="N37" s="21">
        <v>9</v>
      </c>
      <c r="O37" s="21">
        <v>12</v>
      </c>
      <c r="P37" s="21">
        <v>12</v>
      </c>
      <c r="Q37" s="21">
        <v>6</v>
      </c>
      <c r="R37" s="21">
        <v>6</v>
      </c>
      <c r="S37" s="21">
        <v>12</v>
      </c>
      <c r="T37" s="21">
        <v>12</v>
      </c>
      <c r="U37" s="21">
        <v>18</v>
      </c>
      <c r="V37" s="21">
        <v>24</v>
      </c>
      <c r="W37" s="21">
        <v>21</v>
      </c>
      <c r="X37" s="21">
        <v>12</v>
      </c>
    </row>
    <row r="38" spans="2:24" ht="14.15" customHeight="1">
      <c r="B38" s="15" t="s">
        <v>55</v>
      </c>
      <c r="C38" s="16" t="s">
        <v>35</v>
      </c>
      <c r="D38" s="22" t="s">
        <v>27</v>
      </c>
      <c r="E38" s="22" t="s">
        <v>27</v>
      </c>
      <c r="F38" s="22" t="s">
        <v>27</v>
      </c>
      <c r="G38" s="22" t="s">
        <v>27</v>
      </c>
      <c r="H38" s="22" t="s">
        <v>27</v>
      </c>
      <c r="I38" s="22" t="s">
        <v>27</v>
      </c>
      <c r="J38" s="22" t="s">
        <v>27</v>
      </c>
      <c r="K38" s="22" t="s">
        <v>27</v>
      </c>
      <c r="L38" s="22" t="s">
        <v>27</v>
      </c>
      <c r="M38" s="22" t="s">
        <v>27</v>
      </c>
      <c r="N38" s="22" t="s">
        <v>27</v>
      </c>
      <c r="O38" s="22" t="s">
        <v>27</v>
      </c>
      <c r="P38" s="22" t="s">
        <v>27</v>
      </c>
      <c r="Q38" s="22" t="s">
        <v>27</v>
      </c>
      <c r="R38" s="22" t="s">
        <v>27</v>
      </c>
      <c r="S38" s="22" t="s">
        <v>27</v>
      </c>
      <c r="T38" s="22" t="s">
        <v>27</v>
      </c>
      <c r="U38" s="22" t="s">
        <v>27</v>
      </c>
      <c r="V38" s="22" t="s">
        <v>27</v>
      </c>
      <c r="W38" s="22" t="s">
        <v>27</v>
      </c>
      <c r="X38" s="22" t="s">
        <v>27</v>
      </c>
    </row>
    <row r="39" spans="2:24" ht="14.15" customHeight="1">
      <c r="B39" s="17" t="s">
        <v>56</v>
      </c>
      <c r="C39" s="16" t="s">
        <v>29</v>
      </c>
      <c r="D39" s="21">
        <v>0</v>
      </c>
      <c r="E39" s="21">
        <v>0</v>
      </c>
      <c r="F39" s="21">
        <v>0</v>
      </c>
      <c r="G39" s="21">
        <v>0</v>
      </c>
      <c r="H39" s="21">
        <v>0</v>
      </c>
      <c r="I39" s="21">
        <v>0</v>
      </c>
      <c r="J39" s="21">
        <v>0</v>
      </c>
      <c r="K39" s="21">
        <v>0</v>
      </c>
      <c r="L39" s="21">
        <v>0</v>
      </c>
      <c r="M39" s="21">
        <v>0</v>
      </c>
      <c r="N39" s="21">
        <v>0</v>
      </c>
      <c r="O39" s="21">
        <v>0</v>
      </c>
      <c r="P39" s="21">
        <v>3</v>
      </c>
      <c r="Q39" s="21">
        <v>6</v>
      </c>
      <c r="R39" s="21">
        <v>0</v>
      </c>
      <c r="S39" s="21">
        <v>3</v>
      </c>
      <c r="T39" s="21">
        <v>6</v>
      </c>
      <c r="U39" s="21">
        <v>3</v>
      </c>
      <c r="V39" s="21">
        <v>0</v>
      </c>
      <c r="W39" s="21">
        <v>3</v>
      </c>
      <c r="X39" s="21">
        <v>6</v>
      </c>
    </row>
    <row r="40" spans="2:24" ht="14.15" customHeight="1">
      <c r="B40" s="17" t="s">
        <v>57</v>
      </c>
      <c r="C40" s="16" t="s">
        <v>29</v>
      </c>
      <c r="D40" s="21">
        <v>0</v>
      </c>
      <c r="E40" s="21">
        <v>0</v>
      </c>
      <c r="F40" s="21">
        <v>0</v>
      </c>
      <c r="G40" s="21">
        <v>6</v>
      </c>
      <c r="H40" s="21">
        <v>6</v>
      </c>
      <c r="I40" s="21">
        <v>0</v>
      </c>
      <c r="J40" s="21">
        <v>0</v>
      </c>
      <c r="K40" s="21">
        <v>0</v>
      </c>
      <c r="L40" s="21">
        <v>0</v>
      </c>
      <c r="M40" s="21">
        <v>3</v>
      </c>
      <c r="N40" s="21">
        <v>0</v>
      </c>
      <c r="O40" s="21">
        <v>0</v>
      </c>
      <c r="P40" s="21">
        <v>3</v>
      </c>
      <c r="Q40" s="21">
        <v>0</v>
      </c>
      <c r="R40" s="21">
        <v>0</v>
      </c>
      <c r="S40" s="21">
        <v>0</v>
      </c>
      <c r="T40" s="21">
        <v>0</v>
      </c>
      <c r="U40" s="21">
        <v>0</v>
      </c>
      <c r="V40" s="21">
        <v>0</v>
      </c>
      <c r="W40" s="21">
        <v>6</v>
      </c>
      <c r="X40" s="21">
        <v>6</v>
      </c>
    </row>
    <row r="41" spans="2:24" ht="14.15" customHeight="1">
      <c r="B41" s="17" t="s">
        <v>58</v>
      </c>
      <c r="C41" s="16" t="s">
        <v>29</v>
      </c>
      <c r="D41" s="21">
        <v>0</v>
      </c>
      <c r="E41" s="21">
        <v>0</v>
      </c>
      <c r="F41" s="21">
        <v>0</v>
      </c>
      <c r="G41" s="21">
        <v>0</v>
      </c>
      <c r="H41" s="21">
        <v>6</v>
      </c>
      <c r="I41" s="21">
        <v>3</v>
      </c>
      <c r="J41" s="21">
        <v>6</v>
      </c>
      <c r="K41" s="21">
        <v>9</v>
      </c>
      <c r="L41" s="21">
        <v>6</v>
      </c>
      <c r="M41" s="21">
        <v>9</v>
      </c>
      <c r="N41" s="21">
        <v>6</v>
      </c>
      <c r="O41" s="21">
        <v>9</v>
      </c>
      <c r="P41" s="21">
        <v>6</v>
      </c>
      <c r="Q41" s="21">
        <v>3</v>
      </c>
      <c r="R41" s="21">
        <v>9</v>
      </c>
      <c r="S41" s="21">
        <v>12</v>
      </c>
      <c r="T41" s="21">
        <v>9</v>
      </c>
      <c r="U41" s="21">
        <v>9</v>
      </c>
      <c r="V41" s="21">
        <v>18</v>
      </c>
      <c r="W41" s="21">
        <v>12</v>
      </c>
      <c r="X41" s="21">
        <v>9</v>
      </c>
    </row>
    <row r="42" spans="2:24" ht="14.15" customHeight="1">
      <c r="B42" s="17" t="s">
        <v>59</v>
      </c>
      <c r="C42" s="16" t="s">
        <v>29</v>
      </c>
      <c r="D42" s="21">
        <v>0</v>
      </c>
      <c r="E42" s="21">
        <v>0</v>
      </c>
      <c r="F42" s="21">
        <v>0</v>
      </c>
      <c r="G42" s="21">
        <v>0</v>
      </c>
      <c r="H42" s="21">
        <v>0</v>
      </c>
      <c r="I42" s="21">
        <v>3</v>
      </c>
      <c r="J42" s="21">
        <v>0</v>
      </c>
      <c r="K42" s="21">
        <v>0</v>
      </c>
      <c r="L42" s="21">
        <v>3</v>
      </c>
      <c r="M42" s="21">
        <v>0</v>
      </c>
      <c r="N42" s="21">
        <v>0</v>
      </c>
      <c r="O42" s="21">
        <v>0</v>
      </c>
      <c r="P42" s="21">
        <v>0</v>
      </c>
      <c r="Q42" s="21">
        <v>0</v>
      </c>
      <c r="R42" s="21">
        <v>0</v>
      </c>
      <c r="S42" s="21">
        <v>0</v>
      </c>
      <c r="T42" s="21">
        <v>0</v>
      </c>
      <c r="U42" s="21">
        <v>6</v>
      </c>
      <c r="V42" s="21">
        <v>3</v>
      </c>
      <c r="W42" s="21">
        <v>6</v>
      </c>
      <c r="X42" s="21">
        <v>0</v>
      </c>
    </row>
    <row r="43" spans="2:24" ht="14.15" customHeight="1">
      <c r="B43" s="17" t="s">
        <v>60</v>
      </c>
      <c r="C43" s="16" t="s">
        <v>29</v>
      </c>
      <c r="D43" s="21">
        <v>0</v>
      </c>
      <c r="E43" s="21">
        <v>0</v>
      </c>
      <c r="F43" s="21">
        <v>0</v>
      </c>
      <c r="G43" s="21">
        <v>15</v>
      </c>
      <c r="H43" s="21">
        <v>12</v>
      </c>
      <c r="I43" s="21">
        <v>9</v>
      </c>
      <c r="J43" s="21">
        <v>9</v>
      </c>
      <c r="K43" s="21">
        <v>12</v>
      </c>
      <c r="L43" s="21">
        <v>12</v>
      </c>
      <c r="M43" s="21">
        <v>15</v>
      </c>
      <c r="N43" s="21">
        <v>15</v>
      </c>
      <c r="O43" s="21">
        <v>24</v>
      </c>
      <c r="P43" s="21">
        <v>15</v>
      </c>
      <c r="Q43" s="21">
        <v>21</v>
      </c>
      <c r="R43" s="21">
        <v>15</v>
      </c>
      <c r="S43" s="21">
        <v>18</v>
      </c>
      <c r="T43" s="21">
        <v>27</v>
      </c>
      <c r="U43" s="21">
        <v>30</v>
      </c>
      <c r="V43" s="21">
        <v>24</v>
      </c>
      <c r="W43" s="21">
        <v>33</v>
      </c>
      <c r="X43" s="21">
        <v>30</v>
      </c>
    </row>
    <row r="44" spans="2:24" ht="14.15" customHeight="1">
      <c r="B44" s="17" t="s">
        <v>61</v>
      </c>
      <c r="C44" s="16" t="s">
        <v>29</v>
      </c>
      <c r="D44" s="21">
        <v>12</v>
      </c>
      <c r="E44" s="21">
        <v>12</v>
      </c>
      <c r="F44" s="21">
        <v>15</v>
      </c>
      <c r="G44" s="21">
        <v>0</v>
      </c>
      <c r="H44" s="21">
        <v>0</v>
      </c>
      <c r="I44" s="21">
        <v>0</v>
      </c>
      <c r="J44" s="21">
        <v>0</v>
      </c>
      <c r="K44" s="21">
        <v>0</v>
      </c>
      <c r="L44" s="21">
        <v>0</v>
      </c>
      <c r="M44" s="21">
        <v>0</v>
      </c>
      <c r="N44" s="21">
        <v>0</v>
      </c>
      <c r="O44" s="21">
        <v>0</v>
      </c>
      <c r="P44" s="21">
        <v>0</v>
      </c>
      <c r="Q44" s="21">
        <v>0</v>
      </c>
      <c r="R44" s="21">
        <v>0</v>
      </c>
      <c r="S44" s="21">
        <v>0</v>
      </c>
      <c r="T44" s="21">
        <v>0</v>
      </c>
      <c r="U44" s="21">
        <v>0</v>
      </c>
      <c r="V44" s="21">
        <v>0</v>
      </c>
      <c r="W44" s="21">
        <v>0</v>
      </c>
      <c r="X44" s="21">
        <v>0</v>
      </c>
    </row>
    <row r="45" spans="2:24" ht="14.15" customHeight="1">
      <c r="B45" s="16"/>
      <c r="C45" s="16"/>
      <c r="D45" s="21"/>
      <c r="E45" s="21"/>
      <c r="F45" s="21"/>
      <c r="G45" s="21"/>
      <c r="H45" s="21"/>
      <c r="I45" s="21"/>
      <c r="J45" s="21"/>
      <c r="K45" s="21"/>
      <c r="L45" s="21"/>
      <c r="M45" s="21"/>
      <c r="N45" s="21"/>
      <c r="O45" s="21"/>
      <c r="P45" s="21"/>
      <c r="Q45" s="21"/>
      <c r="R45" s="21"/>
      <c r="S45" s="21"/>
      <c r="T45" s="21"/>
      <c r="U45" s="21"/>
      <c r="V45" s="21"/>
      <c r="W45" s="21"/>
      <c r="X45" s="21"/>
    </row>
    <row r="46" spans="2:24" ht="14.15" customHeight="1">
      <c r="B46" s="19" t="s">
        <v>62</v>
      </c>
      <c r="C46" s="16" t="s">
        <v>35</v>
      </c>
      <c r="D46" s="22"/>
      <c r="E46" s="22"/>
      <c r="F46" s="22"/>
      <c r="G46" s="22"/>
      <c r="H46" s="22"/>
      <c r="I46" s="22"/>
      <c r="J46" s="22"/>
      <c r="K46" s="22"/>
      <c r="L46" s="22"/>
      <c r="M46" s="22"/>
      <c r="N46" s="22"/>
      <c r="O46" s="22"/>
      <c r="P46" s="22"/>
      <c r="Q46" s="22"/>
      <c r="R46" s="22"/>
      <c r="S46" s="22"/>
      <c r="T46" s="22"/>
      <c r="U46" s="22"/>
      <c r="V46" s="22"/>
      <c r="W46" s="22"/>
      <c r="X46" s="22"/>
    </row>
    <row r="47" spans="2:24" ht="14.15" customHeight="1">
      <c r="B47" s="17" t="s">
        <v>64</v>
      </c>
      <c r="C47" s="16" t="s">
        <v>29</v>
      </c>
      <c r="D47" s="21">
        <v>0</v>
      </c>
      <c r="E47" s="21">
        <v>0</v>
      </c>
      <c r="F47" s="21">
        <v>0</v>
      </c>
      <c r="G47" s="21">
        <v>0</v>
      </c>
      <c r="H47" s="21">
        <v>0</v>
      </c>
      <c r="I47" s="21">
        <v>0</v>
      </c>
      <c r="J47" s="21">
        <v>0</v>
      </c>
      <c r="K47" s="21">
        <v>0</v>
      </c>
      <c r="L47" s="21">
        <v>0</v>
      </c>
      <c r="M47" s="21">
        <v>0</v>
      </c>
      <c r="N47" s="21">
        <v>0</v>
      </c>
      <c r="O47" s="21">
        <v>3</v>
      </c>
      <c r="P47" s="21">
        <v>3</v>
      </c>
      <c r="Q47" s="21">
        <v>6</v>
      </c>
      <c r="R47" s="21">
        <v>0</v>
      </c>
      <c r="S47" s="21">
        <v>0</v>
      </c>
      <c r="T47" s="21">
        <v>0</v>
      </c>
      <c r="U47" s="21">
        <v>0</v>
      </c>
      <c r="V47" s="21">
        <v>0</v>
      </c>
      <c r="W47" s="21">
        <v>0</v>
      </c>
      <c r="X47" s="21">
        <v>0</v>
      </c>
    </row>
    <row r="48" spans="2:24" ht="14.15" customHeight="1">
      <c r="B48" s="17" t="s">
        <v>65</v>
      </c>
      <c r="C48" s="16" t="s">
        <v>29</v>
      </c>
      <c r="D48" s="21">
        <v>0</v>
      </c>
      <c r="E48" s="21">
        <v>6</v>
      </c>
      <c r="F48" s="21">
        <v>3</v>
      </c>
      <c r="G48" s="21">
        <v>0</v>
      </c>
      <c r="H48" s="21">
        <v>0</v>
      </c>
      <c r="I48" s="21">
        <v>0</v>
      </c>
      <c r="J48" s="21">
        <v>0</v>
      </c>
      <c r="K48" s="21">
        <v>0</v>
      </c>
      <c r="L48" s="21">
        <v>0</v>
      </c>
      <c r="M48" s="21">
        <v>0</v>
      </c>
      <c r="N48" s="21">
        <v>6</v>
      </c>
      <c r="O48" s="21">
        <v>3</v>
      </c>
      <c r="P48" s="21">
        <v>3</v>
      </c>
      <c r="Q48" s="21">
        <v>0</v>
      </c>
      <c r="R48" s="21">
        <v>3</v>
      </c>
      <c r="S48" s="21">
        <v>0</v>
      </c>
      <c r="T48" s="21">
        <v>9</v>
      </c>
      <c r="U48" s="21">
        <v>6</v>
      </c>
      <c r="V48" s="21">
        <v>9</v>
      </c>
      <c r="W48" s="21">
        <v>9</v>
      </c>
      <c r="X48" s="21">
        <v>9</v>
      </c>
    </row>
    <row r="49" spans="2:24" ht="14.15" customHeight="1">
      <c r="B49" s="17" t="s">
        <v>66</v>
      </c>
      <c r="C49" s="16" t="s">
        <v>29</v>
      </c>
      <c r="D49" s="21">
        <v>3</v>
      </c>
      <c r="E49" s="21">
        <v>6</v>
      </c>
      <c r="F49" s="21">
        <v>3</v>
      </c>
      <c r="G49" s="21">
        <v>6</v>
      </c>
      <c r="H49" s="21">
        <v>12</v>
      </c>
      <c r="I49" s="21">
        <v>9</v>
      </c>
      <c r="J49" s="21">
        <v>12</v>
      </c>
      <c r="K49" s="21">
        <v>12</v>
      </c>
      <c r="L49" s="21">
        <v>9</v>
      </c>
      <c r="M49" s="21">
        <v>15</v>
      </c>
      <c r="N49" s="21">
        <v>12</v>
      </c>
      <c r="O49" s="21">
        <v>21</v>
      </c>
      <c r="P49" s="21">
        <v>9</v>
      </c>
      <c r="Q49" s="21">
        <v>21</v>
      </c>
      <c r="R49" s="21">
        <v>15</v>
      </c>
      <c r="S49" s="21">
        <v>18</v>
      </c>
      <c r="T49" s="21">
        <v>30</v>
      </c>
      <c r="U49" s="21">
        <v>33</v>
      </c>
      <c r="V49" s="21">
        <v>27</v>
      </c>
      <c r="W49" s="21">
        <v>33</v>
      </c>
      <c r="X49" s="21">
        <v>24</v>
      </c>
    </row>
    <row r="50" spans="2:24" ht="14.15" customHeight="1">
      <c r="B50" s="17" t="s">
        <v>68</v>
      </c>
      <c r="C50" s="16" t="s">
        <v>29</v>
      </c>
      <c r="D50" s="21">
        <v>3</v>
      </c>
      <c r="E50" s="21">
        <v>0</v>
      </c>
      <c r="F50" s="21">
        <v>3</v>
      </c>
      <c r="G50" s="21">
        <v>3</v>
      </c>
      <c r="H50" s="21">
        <v>6</v>
      </c>
      <c r="I50" s="21">
        <v>3</v>
      </c>
      <c r="J50" s="21">
        <v>0</v>
      </c>
      <c r="K50" s="21">
        <v>6</v>
      </c>
      <c r="L50" s="21">
        <v>6</v>
      </c>
      <c r="M50" s="21">
        <v>6</v>
      </c>
      <c r="N50" s="21">
        <v>3</v>
      </c>
      <c r="O50" s="21">
        <v>6</v>
      </c>
      <c r="P50" s="21">
        <v>6</v>
      </c>
      <c r="Q50" s="21">
        <v>0</v>
      </c>
      <c r="R50" s="21">
        <v>0</v>
      </c>
      <c r="S50" s="21">
        <v>0</v>
      </c>
      <c r="T50" s="21">
        <v>0</v>
      </c>
      <c r="U50" s="21">
        <v>0</v>
      </c>
      <c r="V50" s="21">
        <v>6</v>
      </c>
      <c r="W50" s="21">
        <v>0</v>
      </c>
      <c r="X50" s="21">
        <v>0</v>
      </c>
    </row>
    <row r="51" spans="2:24" ht="14.15" customHeight="1">
      <c r="B51" s="17" t="s">
        <v>67</v>
      </c>
      <c r="C51" s="16" t="s">
        <v>29</v>
      </c>
      <c r="D51" s="21">
        <v>3</v>
      </c>
      <c r="E51" s="21">
        <v>0</v>
      </c>
      <c r="F51" s="21">
        <v>0</v>
      </c>
      <c r="G51" s="21">
        <v>0</v>
      </c>
      <c r="H51" s="21">
        <v>0</v>
      </c>
      <c r="I51" s="21">
        <v>0</v>
      </c>
      <c r="J51" s="21">
        <v>3</v>
      </c>
      <c r="K51" s="21">
        <v>3</v>
      </c>
      <c r="L51" s="21">
        <v>0</v>
      </c>
      <c r="M51" s="21">
        <v>0</v>
      </c>
      <c r="N51" s="21">
        <v>0</v>
      </c>
      <c r="O51" s="21">
        <v>0</v>
      </c>
      <c r="P51" s="21">
        <v>0</v>
      </c>
      <c r="Q51" s="21">
        <v>0</v>
      </c>
      <c r="R51" s="21">
        <v>3</v>
      </c>
      <c r="S51" s="21">
        <v>0</v>
      </c>
      <c r="T51" s="21">
        <v>0</v>
      </c>
      <c r="U51" s="21">
        <v>0</v>
      </c>
      <c r="V51" s="21">
        <v>3</v>
      </c>
      <c r="W51" s="21">
        <v>3</v>
      </c>
      <c r="X51" s="21">
        <v>0</v>
      </c>
    </row>
    <row r="52" spans="2:24" ht="14.15" customHeight="1">
      <c r="B52" s="17" t="s">
        <v>43</v>
      </c>
      <c r="C52" s="16" t="s">
        <v>29</v>
      </c>
      <c r="D52" s="21">
        <v>3</v>
      </c>
      <c r="E52" s="21">
        <v>0</v>
      </c>
      <c r="F52" s="21">
        <v>3</v>
      </c>
      <c r="G52" s="21">
        <v>6</v>
      </c>
      <c r="H52" s="21">
        <v>3</v>
      </c>
      <c r="I52" s="21">
        <v>0</v>
      </c>
      <c r="J52" s="21">
        <v>3</v>
      </c>
      <c r="K52" s="21">
        <v>6</v>
      </c>
      <c r="L52" s="21">
        <v>6</v>
      </c>
      <c r="M52" s="21">
        <v>6</v>
      </c>
      <c r="N52" s="21">
        <v>3</v>
      </c>
      <c r="O52" s="21">
        <v>3</v>
      </c>
      <c r="P52" s="21">
        <v>6</v>
      </c>
      <c r="Q52" s="21">
        <v>6</v>
      </c>
      <c r="R52" s="21">
        <v>6</v>
      </c>
      <c r="S52" s="21">
        <v>6</v>
      </c>
      <c r="T52" s="21">
        <v>6</v>
      </c>
      <c r="U52" s="21">
        <v>6</v>
      </c>
      <c r="V52" s="21">
        <v>6</v>
      </c>
      <c r="W52" s="21">
        <v>3</v>
      </c>
      <c r="X52" s="21">
        <v>12</v>
      </c>
    </row>
    <row r="53" spans="2:24" ht="14.15" customHeight="1">
      <c r="B53" s="17"/>
      <c r="C53" s="16"/>
      <c r="D53" s="21"/>
      <c r="E53" s="21"/>
      <c r="F53" s="21"/>
      <c r="G53" s="21"/>
      <c r="H53" s="21"/>
      <c r="I53" s="21"/>
      <c r="J53" s="21"/>
      <c r="K53" s="21"/>
      <c r="L53" s="21"/>
      <c r="M53" s="21"/>
      <c r="N53" s="21"/>
      <c r="O53" s="21"/>
      <c r="P53" s="21"/>
      <c r="Q53" s="21"/>
      <c r="R53" s="21"/>
      <c r="S53" s="21"/>
      <c r="T53" s="21"/>
      <c r="U53" s="21"/>
      <c r="V53" s="21"/>
      <c r="W53" s="21"/>
      <c r="X53" s="21"/>
    </row>
    <row r="54" spans="2:24" ht="14.15" customHeight="1">
      <c r="B54" s="15" t="s">
        <v>69</v>
      </c>
      <c r="C54" s="16" t="s">
        <v>35</v>
      </c>
      <c r="D54" s="22" t="s">
        <v>27</v>
      </c>
      <c r="E54" s="22" t="s">
        <v>27</v>
      </c>
      <c r="F54" s="22" t="s">
        <v>27</v>
      </c>
      <c r="G54" s="22" t="s">
        <v>27</v>
      </c>
      <c r="H54" s="22" t="s">
        <v>27</v>
      </c>
      <c r="I54" s="22" t="s">
        <v>27</v>
      </c>
      <c r="J54" s="22" t="s">
        <v>27</v>
      </c>
      <c r="K54" s="22" t="s">
        <v>27</v>
      </c>
      <c r="L54" s="22" t="s">
        <v>27</v>
      </c>
      <c r="M54" s="22" t="s">
        <v>27</v>
      </c>
      <c r="N54" s="22" t="s">
        <v>27</v>
      </c>
      <c r="O54" s="22" t="s">
        <v>27</v>
      </c>
      <c r="P54" s="22" t="s">
        <v>27</v>
      </c>
      <c r="Q54" s="22" t="s">
        <v>27</v>
      </c>
      <c r="R54" s="22" t="s">
        <v>27</v>
      </c>
      <c r="S54" s="22" t="s">
        <v>27</v>
      </c>
      <c r="T54" s="22" t="s">
        <v>27</v>
      </c>
      <c r="U54" s="22" t="s">
        <v>27</v>
      </c>
      <c r="V54" s="22" t="s">
        <v>27</v>
      </c>
      <c r="W54" s="22" t="s">
        <v>27</v>
      </c>
      <c r="X54" s="22" t="s">
        <v>27</v>
      </c>
    </row>
    <row r="55" spans="2:24" ht="14.15" customHeight="1">
      <c r="B55" s="17" t="s">
        <v>70</v>
      </c>
      <c r="C55" s="16" t="s">
        <v>29</v>
      </c>
      <c r="D55" s="21">
        <v>9</v>
      </c>
      <c r="E55" s="21">
        <v>0</v>
      </c>
      <c r="F55" s="21">
        <v>6</v>
      </c>
      <c r="G55" s="21">
        <v>18</v>
      </c>
      <c r="H55" s="21">
        <v>9</v>
      </c>
      <c r="I55" s="21">
        <v>12</v>
      </c>
      <c r="J55" s="21">
        <v>9</v>
      </c>
      <c r="K55" s="21">
        <v>15</v>
      </c>
      <c r="L55" s="21">
        <v>12</v>
      </c>
      <c r="M55" s="21">
        <v>15</v>
      </c>
      <c r="N55" s="21">
        <v>15</v>
      </c>
      <c r="O55" s="21">
        <v>15</v>
      </c>
      <c r="P55" s="21">
        <v>12</v>
      </c>
      <c r="Q55" s="21">
        <v>18</v>
      </c>
      <c r="R55" s="21">
        <v>15</v>
      </c>
      <c r="S55" s="21">
        <v>21</v>
      </c>
      <c r="T55" s="21">
        <v>24</v>
      </c>
      <c r="U55" s="21">
        <v>24</v>
      </c>
      <c r="V55" s="21">
        <v>30</v>
      </c>
      <c r="W55" s="21">
        <v>33</v>
      </c>
      <c r="X55" s="21">
        <v>30</v>
      </c>
    </row>
    <row r="56" spans="2:24" ht="14.15" customHeight="1">
      <c r="B56" s="17" t="s">
        <v>71</v>
      </c>
      <c r="C56" s="16" t="s">
        <v>29</v>
      </c>
      <c r="D56" s="21">
        <v>0</v>
      </c>
      <c r="E56" s="21">
        <v>0</v>
      </c>
      <c r="F56" s="21">
        <v>0</v>
      </c>
      <c r="G56" s="21">
        <v>0</v>
      </c>
      <c r="H56" s="21">
        <v>0</v>
      </c>
      <c r="I56" s="21">
        <v>0</v>
      </c>
      <c r="J56" s="21">
        <v>0</v>
      </c>
      <c r="K56" s="21">
        <v>0</v>
      </c>
      <c r="L56" s="21">
        <v>0</v>
      </c>
      <c r="M56" s="21">
        <v>0</v>
      </c>
      <c r="N56" s="21">
        <v>0</v>
      </c>
      <c r="O56" s="21">
        <v>0</v>
      </c>
      <c r="P56" s="21">
        <v>0</v>
      </c>
      <c r="Q56" s="21">
        <v>0</v>
      </c>
      <c r="R56" s="21">
        <v>0</v>
      </c>
      <c r="S56" s="21">
        <v>0</v>
      </c>
      <c r="T56" s="21">
        <v>3</v>
      </c>
      <c r="U56" s="21">
        <v>0</v>
      </c>
      <c r="V56" s="21">
        <v>0</v>
      </c>
      <c r="W56" s="21">
        <v>0</v>
      </c>
      <c r="X56" s="21">
        <v>0</v>
      </c>
    </row>
    <row r="57" spans="2:24" ht="14.15" customHeight="1">
      <c r="B57" s="17" t="s">
        <v>72</v>
      </c>
      <c r="C57" s="16" t="s">
        <v>29</v>
      </c>
      <c r="D57" s="21">
        <v>0</v>
      </c>
      <c r="E57" s="21">
        <v>0</v>
      </c>
      <c r="F57" s="21">
        <v>0</v>
      </c>
      <c r="G57" s="21">
        <v>0</v>
      </c>
      <c r="H57" s="21">
        <v>0</v>
      </c>
      <c r="I57" s="21">
        <v>0</v>
      </c>
      <c r="J57" s="21">
        <v>0</v>
      </c>
      <c r="K57" s="21">
        <v>0</v>
      </c>
      <c r="L57" s="21">
        <v>0</v>
      </c>
      <c r="M57" s="21">
        <v>0</v>
      </c>
      <c r="N57" s="21">
        <v>0</v>
      </c>
      <c r="O57" s="21">
        <v>3</v>
      </c>
      <c r="P57" s="21">
        <v>0</v>
      </c>
      <c r="Q57" s="21">
        <v>0</v>
      </c>
      <c r="R57" s="21">
        <v>0</v>
      </c>
      <c r="S57" s="21">
        <v>0</v>
      </c>
      <c r="T57" s="21">
        <v>0</v>
      </c>
      <c r="U57" s="21">
        <v>0</v>
      </c>
      <c r="V57" s="21">
        <v>0</v>
      </c>
      <c r="W57" s="21">
        <v>0</v>
      </c>
      <c r="X57" s="21">
        <v>0</v>
      </c>
    </row>
    <row r="58" spans="2:24" ht="14.15" customHeight="1">
      <c r="B58" s="17" t="s">
        <v>73</v>
      </c>
      <c r="C58" s="16" t="s">
        <v>29</v>
      </c>
      <c r="D58" s="21">
        <v>0</v>
      </c>
      <c r="E58" s="21">
        <v>0</v>
      </c>
      <c r="F58" s="21">
        <v>3</v>
      </c>
      <c r="G58" s="21">
        <v>0</v>
      </c>
      <c r="H58" s="21">
        <v>3</v>
      </c>
      <c r="I58" s="21">
        <v>0</v>
      </c>
      <c r="J58" s="21">
        <v>0</v>
      </c>
      <c r="K58" s="21">
        <v>3</v>
      </c>
      <c r="L58" s="21">
        <v>0</v>
      </c>
      <c r="M58" s="21">
        <v>3</v>
      </c>
      <c r="N58" s="21">
        <v>3</v>
      </c>
      <c r="O58" s="21">
        <v>6</v>
      </c>
      <c r="P58" s="21">
        <v>6</v>
      </c>
      <c r="Q58" s="21">
        <v>3</v>
      </c>
      <c r="R58" s="21">
        <v>3</v>
      </c>
      <c r="S58" s="21">
        <v>0</v>
      </c>
      <c r="T58" s="21">
        <v>3</v>
      </c>
      <c r="U58" s="21">
        <v>3</v>
      </c>
      <c r="V58" s="21">
        <v>0</v>
      </c>
      <c r="W58" s="21">
        <v>6</v>
      </c>
      <c r="X58" s="21">
        <v>9</v>
      </c>
    </row>
    <row r="59" spans="2:24" ht="14.15" customHeight="1">
      <c r="B59" s="17" t="s">
        <v>74</v>
      </c>
      <c r="C59" s="16" t="s">
        <v>29</v>
      </c>
      <c r="D59" s="21">
        <v>0</v>
      </c>
      <c r="E59" s="21">
        <v>6</v>
      </c>
      <c r="F59" s="21">
        <v>3</v>
      </c>
      <c r="G59" s="21">
        <v>3</v>
      </c>
      <c r="H59" s="21">
        <v>6</v>
      </c>
      <c r="I59" s="21">
        <v>6</v>
      </c>
      <c r="J59" s="21">
        <v>9</v>
      </c>
      <c r="K59" s="21">
        <v>6</v>
      </c>
      <c r="L59" s="21">
        <v>6</v>
      </c>
      <c r="M59" s="21">
        <v>9</v>
      </c>
      <c r="N59" s="21">
        <v>6</v>
      </c>
      <c r="O59" s="21">
        <v>12</v>
      </c>
      <c r="P59" s="21">
        <v>6</v>
      </c>
      <c r="Q59" s="21">
        <v>9</v>
      </c>
      <c r="R59" s="21">
        <v>12</v>
      </c>
      <c r="S59" s="21">
        <v>3</v>
      </c>
      <c r="T59" s="21">
        <v>15</v>
      </c>
      <c r="U59" s="21">
        <v>15</v>
      </c>
      <c r="V59" s="21">
        <v>12</v>
      </c>
      <c r="W59" s="21">
        <v>18</v>
      </c>
      <c r="X59" s="21">
        <v>9</v>
      </c>
    </row>
    <row r="60" spans="2:24" ht="14.15" customHeight="1">
      <c r="B60" s="17" t="s">
        <v>75</v>
      </c>
      <c r="C60" s="16" t="s">
        <v>29</v>
      </c>
      <c r="D60" s="21">
        <v>0</v>
      </c>
      <c r="E60" s="21">
        <v>3</v>
      </c>
      <c r="F60" s="21">
        <v>0</v>
      </c>
      <c r="G60" s="21">
        <v>0</v>
      </c>
      <c r="H60" s="21">
        <v>6</v>
      </c>
      <c r="I60" s="21">
        <v>3</v>
      </c>
      <c r="J60" s="21">
        <v>0</v>
      </c>
      <c r="K60" s="21">
        <v>0</v>
      </c>
      <c r="L60" s="21">
        <v>0</v>
      </c>
      <c r="M60" s="21">
        <v>0</v>
      </c>
      <c r="N60" s="21">
        <v>0</v>
      </c>
      <c r="O60" s="21">
        <v>0</v>
      </c>
      <c r="P60" s="21">
        <v>0</v>
      </c>
      <c r="Q60" s="21">
        <v>0</v>
      </c>
      <c r="R60" s="21">
        <v>0</v>
      </c>
      <c r="S60" s="21">
        <v>0</v>
      </c>
      <c r="T60" s="21">
        <v>0</v>
      </c>
      <c r="U60" s="21">
        <v>0</v>
      </c>
      <c r="V60" s="21">
        <v>0</v>
      </c>
      <c r="W60" s="21">
        <v>0</v>
      </c>
      <c r="X60" s="21">
        <v>0</v>
      </c>
    </row>
    <row r="62" spans="2:24">
      <c r="B62" s="4" t="s">
        <v>76</v>
      </c>
    </row>
    <row r="63" spans="2:24">
      <c r="B63" s="13" t="s">
        <v>1024</v>
      </c>
    </row>
    <row r="64" spans="2:24">
      <c r="B64" s="4" t="s">
        <v>77</v>
      </c>
    </row>
    <row r="65" spans="2:2" ht="12" customHeight="1">
      <c r="B65" s="207" t="s">
        <v>78</v>
      </c>
    </row>
    <row r="66" spans="2:2">
      <c r="B66" s="207" t="s">
        <v>999</v>
      </c>
    </row>
    <row r="67" spans="2:2">
      <c r="B67" s="20" t="s">
        <v>80</v>
      </c>
    </row>
    <row r="68" spans="2:2">
      <c r="B68" s="20" t="s">
        <v>81</v>
      </c>
    </row>
  </sheetData>
  <mergeCells count="4">
    <mergeCell ref="B8:C9"/>
    <mergeCell ref="D8:X8"/>
    <mergeCell ref="B28:B32"/>
    <mergeCell ref="D33:X33"/>
  </mergeCells>
  <hyperlinks>
    <hyperlink ref="B1" location="INDEX!A1" display="Back to index" xr:uid="{371C6833-2BE5-48A6-8818-BF7916424955}"/>
    <hyperlink ref="B67" location="'IDI disclaimer'!A1" display="See IDI disclaimer" xr:uid="{442D1584-F9FD-4EC5-B064-BFEB1EB17C27}"/>
    <hyperlink ref="B68" location="'Appendix1'!A1" display="See Appendix for Faculty groupings" xr:uid="{B3AA8AA0-0713-471B-92EB-FFF1A9489767}"/>
  </hyperlink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C77D62-D6CB-4893-9F33-36E64B8E4099}">
  <sheetPr>
    <tabColor theme="7" tint="0.59999389629810485"/>
  </sheetPr>
  <dimension ref="B1:Y82"/>
  <sheetViews>
    <sheetView zoomScale="85" zoomScaleNormal="85" workbookViewId="0">
      <selection activeCell="D7" sqref="D7"/>
    </sheetView>
  </sheetViews>
  <sheetFormatPr defaultColWidth="10.6328125" defaultRowHeight="14.5"/>
  <cols>
    <col min="1" max="1" width="8.81640625" style="13" customWidth="1"/>
    <col min="2" max="2" width="37.36328125" style="13" customWidth="1"/>
    <col min="3" max="3" width="8.08984375" style="13" bestFit="1" customWidth="1"/>
    <col min="4" max="24" width="6.36328125" style="13" bestFit="1" customWidth="1"/>
    <col min="25" max="25" width="8.81640625" style="13" customWidth="1"/>
    <col min="26" max="16384" width="10.6328125" style="13"/>
  </cols>
  <sheetData>
    <row r="1" spans="2:24">
      <c r="B1" s="12" t="s">
        <v>26</v>
      </c>
    </row>
    <row r="3" spans="2:24" ht="23.5">
      <c r="B3" s="6" t="s">
        <v>1114</v>
      </c>
    </row>
    <row r="4" spans="2:24">
      <c r="B4" s="7" t="s">
        <v>1244</v>
      </c>
    </row>
    <row r="5" spans="2:24">
      <c r="B5" s="13" t="s">
        <v>1040</v>
      </c>
    </row>
    <row r="6" spans="2:24">
      <c r="B6" s="13" t="s">
        <v>1037</v>
      </c>
    </row>
    <row r="8" spans="2:24" ht="14.15" customHeight="1">
      <c r="B8" s="248" t="s">
        <v>27</v>
      </c>
      <c r="C8" s="248"/>
      <c r="D8" s="259" t="s">
        <v>1042</v>
      </c>
      <c r="E8" s="259"/>
      <c r="F8" s="259"/>
      <c r="G8" s="259"/>
      <c r="H8" s="259"/>
      <c r="I8" s="259"/>
      <c r="J8" s="259"/>
      <c r="K8" s="259"/>
      <c r="L8" s="259"/>
      <c r="M8" s="259"/>
      <c r="N8" s="259"/>
      <c r="O8" s="259"/>
      <c r="P8" s="259"/>
      <c r="Q8" s="259"/>
      <c r="R8" s="259"/>
      <c r="S8" s="259"/>
      <c r="T8" s="259"/>
      <c r="U8" s="259"/>
      <c r="V8" s="259"/>
      <c r="W8" s="259"/>
      <c r="X8" s="259"/>
    </row>
    <row r="9" spans="2:24" ht="14.15" customHeight="1">
      <c r="B9" s="248"/>
      <c r="C9" s="248"/>
      <c r="D9" s="14">
        <v>2000</v>
      </c>
      <c r="E9" s="14">
        <v>2001</v>
      </c>
      <c r="F9" s="14">
        <v>2002</v>
      </c>
      <c r="G9" s="14">
        <v>2003</v>
      </c>
      <c r="H9" s="14">
        <v>2004</v>
      </c>
      <c r="I9" s="14">
        <v>2005</v>
      </c>
      <c r="J9" s="14">
        <v>2006</v>
      </c>
      <c r="K9" s="14">
        <v>2007</v>
      </c>
      <c r="L9" s="14">
        <v>2008</v>
      </c>
      <c r="M9" s="14">
        <v>2009</v>
      </c>
      <c r="N9" s="14">
        <v>2010</v>
      </c>
      <c r="O9" s="14">
        <v>2011</v>
      </c>
      <c r="P9" s="14">
        <v>2012</v>
      </c>
      <c r="Q9" s="14">
        <v>2013</v>
      </c>
      <c r="R9" s="14">
        <v>2014</v>
      </c>
      <c r="S9" s="14">
        <v>2015</v>
      </c>
      <c r="T9" s="14">
        <v>2016</v>
      </c>
      <c r="U9" s="14">
        <v>2017</v>
      </c>
      <c r="V9" s="14">
        <v>2018</v>
      </c>
      <c r="W9" s="14">
        <v>2019</v>
      </c>
      <c r="X9" s="14">
        <v>2020</v>
      </c>
    </row>
    <row r="10" spans="2:24" ht="14.15" customHeight="1">
      <c r="B10" s="16" t="s">
        <v>96</v>
      </c>
      <c r="C10" s="16" t="s">
        <v>29</v>
      </c>
      <c r="D10" s="21">
        <v>84</v>
      </c>
      <c r="E10" s="21">
        <v>117</v>
      </c>
      <c r="F10" s="21">
        <v>108</v>
      </c>
      <c r="G10" s="21">
        <v>168</v>
      </c>
      <c r="H10" s="21">
        <v>222</v>
      </c>
      <c r="I10" s="21">
        <v>228</v>
      </c>
      <c r="J10" s="21">
        <v>528</v>
      </c>
      <c r="K10" s="21">
        <v>585</v>
      </c>
      <c r="L10" s="21">
        <v>639</v>
      </c>
      <c r="M10" s="21">
        <v>750</v>
      </c>
      <c r="N10" s="21">
        <v>831</v>
      </c>
      <c r="O10" s="21">
        <v>783</v>
      </c>
      <c r="P10" s="21">
        <v>786</v>
      </c>
      <c r="Q10" s="21">
        <v>918</v>
      </c>
      <c r="R10" s="21">
        <v>999</v>
      </c>
      <c r="S10" s="21">
        <v>1029</v>
      </c>
      <c r="T10" s="21">
        <v>1197</v>
      </c>
      <c r="U10" s="21">
        <v>1221</v>
      </c>
      <c r="V10" s="21">
        <v>1149</v>
      </c>
      <c r="W10" s="21">
        <v>1113</v>
      </c>
      <c r="X10" s="21">
        <v>852</v>
      </c>
    </row>
    <row r="11" spans="2:24" ht="14.15" customHeight="1">
      <c r="B11" s="16"/>
      <c r="C11" s="16"/>
      <c r="D11" s="21"/>
      <c r="E11" s="21"/>
      <c r="F11" s="21"/>
      <c r="G11" s="21"/>
      <c r="H11" s="21"/>
      <c r="I11" s="21"/>
      <c r="J11" s="21"/>
      <c r="K11" s="21"/>
      <c r="L11" s="21"/>
      <c r="M11" s="21"/>
      <c r="N11" s="21"/>
      <c r="O11" s="21"/>
      <c r="P11" s="21"/>
      <c r="Q11" s="21"/>
      <c r="R11" s="21"/>
      <c r="S11" s="21"/>
      <c r="T11" s="21"/>
      <c r="U11" s="21"/>
      <c r="V11" s="21"/>
      <c r="W11" s="21"/>
      <c r="X11" s="21"/>
    </row>
    <row r="12" spans="2:24" ht="14.15" customHeight="1">
      <c r="B12" s="15" t="s">
        <v>30</v>
      </c>
      <c r="C12" s="16" t="s">
        <v>29</v>
      </c>
      <c r="D12" s="118">
        <v>84</v>
      </c>
      <c r="E12" s="118">
        <v>117</v>
      </c>
      <c r="F12" s="118">
        <v>111</v>
      </c>
      <c r="G12" s="118">
        <v>165</v>
      </c>
      <c r="H12" s="118">
        <v>222</v>
      </c>
      <c r="I12" s="118">
        <v>225</v>
      </c>
      <c r="J12" s="118">
        <v>525</v>
      </c>
      <c r="K12" s="118">
        <v>588</v>
      </c>
      <c r="L12" s="118">
        <v>636</v>
      </c>
      <c r="M12" s="118">
        <v>747</v>
      </c>
      <c r="N12" s="118">
        <v>831</v>
      </c>
      <c r="O12" s="118">
        <v>780</v>
      </c>
      <c r="P12" s="118">
        <v>786</v>
      </c>
      <c r="Q12" s="118">
        <v>906</v>
      </c>
      <c r="R12" s="118">
        <v>999</v>
      </c>
      <c r="S12" s="118">
        <v>1026</v>
      </c>
      <c r="T12" s="118">
        <v>1194</v>
      </c>
      <c r="U12" s="118">
        <v>1200</v>
      </c>
      <c r="V12" s="118">
        <v>1149</v>
      </c>
      <c r="W12" s="118">
        <v>1110</v>
      </c>
      <c r="X12" s="118">
        <v>846</v>
      </c>
    </row>
    <row r="13" spans="2:24" ht="14.15" customHeight="1">
      <c r="B13" s="15" t="s">
        <v>31</v>
      </c>
      <c r="C13" s="16" t="s">
        <v>29</v>
      </c>
      <c r="D13" s="118" t="s">
        <v>32</v>
      </c>
      <c r="E13" s="118" t="s">
        <v>32</v>
      </c>
      <c r="F13" s="118" t="s">
        <v>32</v>
      </c>
      <c r="G13" s="118" t="s">
        <v>32</v>
      </c>
      <c r="H13" s="118" t="s">
        <v>32</v>
      </c>
      <c r="I13" s="118" t="s">
        <v>32</v>
      </c>
      <c r="J13" s="118" t="s">
        <v>32</v>
      </c>
      <c r="K13" s="118" t="s">
        <v>32</v>
      </c>
      <c r="L13" s="118" t="s">
        <v>32</v>
      </c>
      <c r="M13" s="118" t="s">
        <v>32</v>
      </c>
      <c r="N13" s="118" t="s">
        <v>32</v>
      </c>
      <c r="O13" s="118" t="s">
        <v>32</v>
      </c>
      <c r="P13" s="118" t="s">
        <v>32</v>
      </c>
      <c r="Q13" s="118" t="s">
        <v>32</v>
      </c>
      <c r="R13" s="118" t="s">
        <v>32</v>
      </c>
      <c r="S13" s="118" t="s">
        <v>32</v>
      </c>
      <c r="T13" s="118" t="s">
        <v>32</v>
      </c>
      <c r="U13" s="118">
        <v>21</v>
      </c>
      <c r="V13" s="118" t="s">
        <v>32</v>
      </c>
      <c r="W13" s="118" t="s">
        <v>32</v>
      </c>
      <c r="X13" s="118">
        <v>6</v>
      </c>
    </row>
    <row r="14" spans="2:24" ht="14.15" customHeight="1">
      <c r="B14" s="16"/>
      <c r="C14" s="16"/>
      <c r="D14" s="118"/>
      <c r="E14" s="118"/>
      <c r="F14" s="118"/>
      <c r="G14" s="118"/>
      <c r="H14" s="118"/>
      <c r="I14" s="118"/>
      <c r="J14" s="118"/>
      <c r="K14" s="118"/>
      <c r="L14" s="118"/>
      <c r="M14" s="118"/>
      <c r="N14" s="118"/>
      <c r="O14" s="118"/>
      <c r="P14" s="118"/>
      <c r="Q14" s="118"/>
      <c r="R14" s="118"/>
      <c r="S14" s="118"/>
      <c r="T14" s="118"/>
      <c r="U14" s="118"/>
      <c r="V14" s="118"/>
      <c r="W14" s="118"/>
      <c r="X14" s="118"/>
    </row>
    <row r="15" spans="2:24" ht="14.15" customHeight="1">
      <c r="B15" s="15" t="s">
        <v>82</v>
      </c>
      <c r="C15" s="16" t="s">
        <v>35</v>
      </c>
      <c r="D15" s="22" t="s">
        <v>27</v>
      </c>
      <c r="E15" s="22" t="s">
        <v>27</v>
      </c>
      <c r="F15" s="22" t="s">
        <v>27</v>
      </c>
      <c r="G15" s="22" t="s">
        <v>27</v>
      </c>
      <c r="H15" s="22" t="s">
        <v>27</v>
      </c>
      <c r="I15" s="22" t="s">
        <v>27</v>
      </c>
      <c r="J15" s="22" t="s">
        <v>27</v>
      </c>
      <c r="K15" s="22" t="s">
        <v>27</v>
      </c>
      <c r="L15" s="22" t="s">
        <v>27</v>
      </c>
      <c r="M15" s="22" t="s">
        <v>27</v>
      </c>
      <c r="N15" s="22" t="s">
        <v>27</v>
      </c>
      <c r="O15" s="22" t="s">
        <v>27</v>
      </c>
      <c r="P15" s="22" t="s">
        <v>27</v>
      </c>
      <c r="Q15" s="22" t="s">
        <v>27</v>
      </c>
      <c r="R15" s="22" t="s">
        <v>27</v>
      </c>
      <c r="S15" s="22" t="s">
        <v>27</v>
      </c>
      <c r="T15" s="22" t="s">
        <v>27</v>
      </c>
      <c r="U15" s="22" t="s">
        <v>27</v>
      </c>
      <c r="V15" s="22" t="s">
        <v>27</v>
      </c>
      <c r="W15" s="22" t="s">
        <v>27</v>
      </c>
      <c r="X15" s="22" t="s">
        <v>27</v>
      </c>
    </row>
    <row r="16" spans="2:24" ht="14.15" customHeight="1">
      <c r="B16" s="17" t="s">
        <v>36</v>
      </c>
      <c r="C16" s="16" t="s">
        <v>29</v>
      </c>
      <c r="D16" s="21">
        <v>27</v>
      </c>
      <c r="E16" s="21">
        <v>48</v>
      </c>
      <c r="F16" s="21">
        <v>39</v>
      </c>
      <c r="G16" s="21">
        <v>72</v>
      </c>
      <c r="H16" s="21">
        <v>99</v>
      </c>
      <c r="I16" s="21">
        <v>120</v>
      </c>
      <c r="J16" s="21">
        <v>249</v>
      </c>
      <c r="K16" s="21">
        <v>261</v>
      </c>
      <c r="L16" s="21">
        <v>285</v>
      </c>
      <c r="M16" s="21">
        <v>336</v>
      </c>
      <c r="N16" s="21">
        <v>360</v>
      </c>
      <c r="O16" s="21">
        <v>360</v>
      </c>
      <c r="P16" s="21">
        <v>348</v>
      </c>
      <c r="Q16" s="21">
        <v>447</v>
      </c>
      <c r="R16" s="21">
        <v>453</v>
      </c>
      <c r="S16" s="21">
        <v>483</v>
      </c>
      <c r="T16" s="21">
        <v>543</v>
      </c>
      <c r="U16" s="21">
        <v>591</v>
      </c>
      <c r="V16" s="21">
        <v>549</v>
      </c>
      <c r="W16" s="21">
        <v>561</v>
      </c>
      <c r="X16" s="21">
        <v>435</v>
      </c>
    </row>
    <row r="17" spans="2:24" ht="14.15" customHeight="1">
      <c r="B17" s="17" t="s">
        <v>37</v>
      </c>
      <c r="C17" s="16" t="s">
        <v>29</v>
      </c>
      <c r="D17" s="21">
        <v>57</v>
      </c>
      <c r="E17" s="21">
        <v>69</v>
      </c>
      <c r="F17" s="21">
        <v>72</v>
      </c>
      <c r="G17" s="21">
        <v>96</v>
      </c>
      <c r="H17" s="21">
        <v>123</v>
      </c>
      <c r="I17" s="21">
        <v>105</v>
      </c>
      <c r="J17" s="21">
        <v>279</v>
      </c>
      <c r="K17" s="21">
        <v>324</v>
      </c>
      <c r="L17" s="21">
        <v>354</v>
      </c>
      <c r="M17" s="21">
        <v>414</v>
      </c>
      <c r="N17" s="21">
        <v>471</v>
      </c>
      <c r="O17" s="21">
        <v>420</v>
      </c>
      <c r="P17" s="21">
        <v>438</v>
      </c>
      <c r="Q17" s="21">
        <v>468</v>
      </c>
      <c r="R17" s="21">
        <v>546</v>
      </c>
      <c r="S17" s="21">
        <v>549</v>
      </c>
      <c r="T17" s="21">
        <v>657</v>
      </c>
      <c r="U17" s="21">
        <v>630</v>
      </c>
      <c r="V17" s="21">
        <v>600</v>
      </c>
      <c r="W17" s="21">
        <v>555</v>
      </c>
      <c r="X17" s="21">
        <v>417</v>
      </c>
    </row>
    <row r="18" spans="2:24" ht="14.15" customHeight="1">
      <c r="B18" s="17"/>
      <c r="C18" s="16"/>
      <c r="D18" s="21"/>
      <c r="E18" s="21"/>
      <c r="F18" s="21"/>
      <c r="G18" s="21"/>
      <c r="H18" s="21"/>
      <c r="I18" s="21"/>
      <c r="J18" s="21"/>
      <c r="K18" s="21"/>
      <c r="L18" s="21"/>
      <c r="M18" s="21"/>
      <c r="N18" s="21"/>
      <c r="O18" s="21"/>
      <c r="P18" s="21"/>
      <c r="Q18" s="21"/>
      <c r="R18" s="21"/>
      <c r="S18" s="21"/>
      <c r="T18" s="21"/>
      <c r="U18" s="21"/>
      <c r="V18" s="21"/>
      <c r="W18" s="21"/>
      <c r="X18" s="21"/>
    </row>
    <row r="19" spans="2:24" ht="14.15" customHeight="1">
      <c r="B19" s="15" t="s">
        <v>84</v>
      </c>
      <c r="C19" s="16" t="s">
        <v>35</v>
      </c>
      <c r="D19" s="245" t="s">
        <v>85</v>
      </c>
      <c r="E19" s="246"/>
      <c r="F19" s="246"/>
      <c r="G19" s="246"/>
      <c r="H19" s="246"/>
      <c r="I19" s="246"/>
      <c r="J19" s="246"/>
      <c r="K19" s="246"/>
      <c r="L19" s="246"/>
      <c r="M19" s="246"/>
      <c r="N19" s="246"/>
      <c r="O19" s="246"/>
      <c r="P19" s="246"/>
      <c r="Q19" s="246"/>
      <c r="R19" s="246"/>
      <c r="S19" s="246"/>
      <c r="T19" s="246"/>
      <c r="U19" s="246"/>
      <c r="V19" s="246"/>
      <c r="W19" s="246"/>
      <c r="X19" s="247"/>
    </row>
    <row r="20" spans="2:24" ht="14.15" customHeight="1">
      <c r="B20" s="17" t="s">
        <v>86</v>
      </c>
      <c r="C20" s="16" t="s">
        <v>29</v>
      </c>
      <c r="D20" s="21">
        <v>3</v>
      </c>
      <c r="E20" s="21">
        <v>6</v>
      </c>
      <c r="F20" s="21">
        <v>0</v>
      </c>
      <c r="G20" s="21">
        <v>3</v>
      </c>
      <c r="H20" s="21">
        <v>3</v>
      </c>
      <c r="I20" s="21">
        <v>3</v>
      </c>
      <c r="J20" s="21">
        <v>24</v>
      </c>
      <c r="K20" s="21">
        <v>24</v>
      </c>
      <c r="L20" s="21">
        <v>33</v>
      </c>
      <c r="M20" s="21">
        <v>36</v>
      </c>
      <c r="N20" s="21">
        <v>33</v>
      </c>
      <c r="O20" s="21">
        <v>30</v>
      </c>
      <c r="P20" s="21">
        <v>39</v>
      </c>
      <c r="Q20" s="21">
        <v>33</v>
      </c>
      <c r="R20" s="21">
        <v>57</v>
      </c>
      <c r="S20" s="21">
        <v>72</v>
      </c>
      <c r="T20" s="21">
        <v>78</v>
      </c>
      <c r="U20" s="21">
        <v>87</v>
      </c>
      <c r="V20" s="21">
        <v>69</v>
      </c>
      <c r="W20" s="21">
        <v>72</v>
      </c>
      <c r="X20" s="21">
        <v>54</v>
      </c>
    </row>
    <row r="21" spans="2:24" ht="14.15" customHeight="1">
      <c r="B21" s="17" t="s">
        <v>87</v>
      </c>
      <c r="C21" s="16" t="s">
        <v>29</v>
      </c>
      <c r="D21" s="21">
        <v>0</v>
      </c>
      <c r="E21" s="21">
        <v>0</v>
      </c>
      <c r="F21" s="21">
        <v>6</v>
      </c>
      <c r="G21" s="21">
        <v>6</v>
      </c>
      <c r="H21" s="21">
        <v>9</v>
      </c>
      <c r="I21" s="21">
        <v>18</v>
      </c>
      <c r="J21" s="21">
        <v>39</v>
      </c>
      <c r="K21" s="21">
        <v>48</v>
      </c>
      <c r="L21" s="21">
        <v>45</v>
      </c>
      <c r="M21" s="21">
        <v>57</v>
      </c>
      <c r="N21" s="21">
        <v>78</v>
      </c>
      <c r="O21" s="21">
        <v>81</v>
      </c>
      <c r="P21" s="21">
        <v>96</v>
      </c>
      <c r="Q21" s="21">
        <v>135</v>
      </c>
      <c r="R21" s="21">
        <v>186</v>
      </c>
      <c r="S21" s="21">
        <v>156</v>
      </c>
      <c r="T21" s="21">
        <v>213</v>
      </c>
      <c r="U21" s="21">
        <v>213</v>
      </c>
      <c r="V21" s="21">
        <v>237</v>
      </c>
      <c r="W21" s="21">
        <v>234</v>
      </c>
      <c r="X21" s="21">
        <v>183</v>
      </c>
    </row>
    <row r="22" spans="2:24" ht="14.15" customHeight="1">
      <c r="B22" s="17" t="s">
        <v>88</v>
      </c>
      <c r="C22" s="16" t="s">
        <v>29</v>
      </c>
      <c r="D22" s="21">
        <v>6</v>
      </c>
      <c r="E22" s="21">
        <v>9</v>
      </c>
      <c r="F22" s="21">
        <v>0</v>
      </c>
      <c r="G22" s="21">
        <v>6</v>
      </c>
      <c r="H22" s="21">
        <v>9</v>
      </c>
      <c r="I22" s="21">
        <v>6</v>
      </c>
      <c r="J22" s="21">
        <v>48</v>
      </c>
      <c r="K22" s="21">
        <v>54</v>
      </c>
      <c r="L22" s="21">
        <v>54</v>
      </c>
      <c r="M22" s="21">
        <v>51</v>
      </c>
      <c r="N22" s="21">
        <v>78</v>
      </c>
      <c r="O22" s="21">
        <v>57</v>
      </c>
      <c r="P22" s="21">
        <v>66</v>
      </c>
      <c r="Q22" s="21">
        <v>87</v>
      </c>
      <c r="R22" s="21">
        <v>84</v>
      </c>
      <c r="S22" s="21">
        <v>102</v>
      </c>
      <c r="T22" s="21">
        <v>123</v>
      </c>
      <c r="U22" s="21">
        <v>105</v>
      </c>
      <c r="V22" s="21">
        <v>111</v>
      </c>
      <c r="W22" s="21">
        <v>117</v>
      </c>
      <c r="X22" s="21">
        <v>81</v>
      </c>
    </row>
    <row r="23" spans="2:24" ht="14.15" customHeight="1">
      <c r="B23" s="17" t="s">
        <v>89</v>
      </c>
      <c r="C23" s="16" t="s">
        <v>29</v>
      </c>
      <c r="D23" s="21">
        <v>0</v>
      </c>
      <c r="E23" s="21">
        <v>9</v>
      </c>
      <c r="F23" s="21">
        <v>12</v>
      </c>
      <c r="G23" s="21">
        <v>9</v>
      </c>
      <c r="H23" s="21">
        <v>15</v>
      </c>
      <c r="I23" s="21">
        <v>24</v>
      </c>
      <c r="J23" s="21">
        <v>54</v>
      </c>
      <c r="K23" s="21">
        <v>84</v>
      </c>
      <c r="L23" s="21">
        <v>84</v>
      </c>
      <c r="M23" s="21">
        <v>99</v>
      </c>
      <c r="N23" s="21">
        <v>66</v>
      </c>
      <c r="O23" s="21">
        <v>78</v>
      </c>
      <c r="P23" s="21">
        <v>54</v>
      </c>
      <c r="Q23" s="21">
        <v>48</v>
      </c>
      <c r="R23" s="21">
        <v>51</v>
      </c>
      <c r="S23" s="21">
        <v>33</v>
      </c>
      <c r="T23" s="21">
        <v>36</v>
      </c>
      <c r="U23" s="21">
        <v>27</v>
      </c>
      <c r="V23" s="21">
        <v>18</v>
      </c>
      <c r="W23" s="21">
        <v>24</v>
      </c>
      <c r="X23" s="21">
        <v>24</v>
      </c>
    </row>
    <row r="24" spans="2:24" ht="14.15" customHeight="1">
      <c r="B24" s="17" t="s">
        <v>90</v>
      </c>
      <c r="C24" s="16" t="s">
        <v>29</v>
      </c>
      <c r="D24" s="21">
        <v>27</v>
      </c>
      <c r="E24" s="21">
        <v>33</v>
      </c>
      <c r="F24" s="21">
        <v>21</v>
      </c>
      <c r="G24" s="21">
        <v>33</v>
      </c>
      <c r="H24" s="21">
        <v>42</v>
      </c>
      <c r="I24" s="21">
        <v>36</v>
      </c>
      <c r="J24" s="21">
        <v>96</v>
      </c>
      <c r="K24" s="21">
        <v>126</v>
      </c>
      <c r="L24" s="21">
        <v>138</v>
      </c>
      <c r="M24" s="21">
        <v>156</v>
      </c>
      <c r="N24" s="21">
        <v>183</v>
      </c>
      <c r="O24" s="21">
        <v>159</v>
      </c>
      <c r="P24" s="21">
        <v>159</v>
      </c>
      <c r="Q24" s="21">
        <v>180</v>
      </c>
      <c r="R24" s="21">
        <v>216</v>
      </c>
      <c r="S24" s="21">
        <v>258</v>
      </c>
      <c r="T24" s="21">
        <v>297</v>
      </c>
      <c r="U24" s="21">
        <v>318</v>
      </c>
      <c r="V24" s="21">
        <v>264</v>
      </c>
      <c r="W24" s="21">
        <v>264</v>
      </c>
      <c r="X24" s="21">
        <v>192</v>
      </c>
    </row>
    <row r="25" spans="2:24" ht="14.15" customHeight="1">
      <c r="B25" s="17" t="s">
        <v>91</v>
      </c>
      <c r="C25" s="16" t="s">
        <v>29</v>
      </c>
      <c r="D25" s="21">
        <v>9</v>
      </c>
      <c r="E25" s="21">
        <v>9</v>
      </c>
      <c r="F25" s="21">
        <v>12</v>
      </c>
      <c r="G25" s="21">
        <v>12</v>
      </c>
      <c r="H25" s="21">
        <v>9</v>
      </c>
      <c r="I25" s="21">
        <v>12</v>
      </c>
      <c r="J25" s="21">
        <v>15</v>
      </c>
      <c r="K25" s="21">
        <v>30</v>
      </c>
      <c r="L25" s="21">
        <v>33</v>
      </c>
      <c r="M25" s="21">
        <v>48</v>
      </c>
      <c r="N25" s="21">
        <v>42</v>
      </c>
      <c r="O25" s="21">
        <v>24</v>
      </c>
      <c r="P25" s="21">
        <v>33</v>
      </c>
      <c r="Q25" s="21">
        <v>33</v>
      </c>
      <c r="R25" s="21">
        <v>42</v>
      </c>
      <c r="S25" s="21">
        <v>30</v>
      </c>
      <c r="T25" s="21">
        <v>51</v>
      </c>
      <c r="U25" s="21">
        <v>60</v>
      </c>
      <c r="V25" s="21">
        <v>57</v>
      </c>
      <c r="W25" s="21">
        <v>69</v>
      </c>
      <c r="X25" s="21">
        <v>51</v>
      </c>
    </row>
    <row r="26" spans="2:24" ht="14.15" customHeight="1">
      <c r="B26" s="17" t="s">
        <v>92</v>
      </c>
      <c r="C26" s="16" t="s">
        <v>29</v>
      </c>
      <c r="D26" s="21">
        <v>24</v>
      </c>
      <c r="E26" s="21">
        <v>33</v>
      </c>
      <c r="F26" s="21">
        <v>36</v>
      </c>
      <c r="G26" s="21">
        <v>66</v>
      </c>
      <c r="H26" s="21">
        <v>96</v>
      </c>
      <c r="I26" s="21">
        <v>99</v>
      </c>
      <c r="J26" s="21">
        <v>135</v>
      </c>
      <c r="K26" s="21">
        <v>126</v>
      </c>
      <c r="L26" s="21">
        <v>120</v>
      </c>
      <c r="M26" s="21">
        <v>162</v>
      </c>
      <c r="N26" s="21">
        <v>171</v>
      </c>
      <c r="O26" s="21">
        <v>180</v>
      </c>
      <c r="P26" s="21">
        <v>150</v>
      </c>
      <c r="Q26" s="21">
        <v>162</v>
      </c>
      <c r="R26" s="21">
        <v>153</v>
      </c>
      <c r="S26" s="21">
        <v>159</v>
      </c>
      <c r="T26" s="21">
        <v>174</v>
      </c>
      <c r="U26" s="21">
        <v>174</v>
      </c>
      <c r="V26" s="21">
        <v>165</v>
      </c>
      <c r="W26" s="21">
        <v>132</v>
      </c>
      <c r="X26" s="21">
        <v>99</v>
      </c>
    </row>
    <row r="27" spans="2:24" ht="14.15" customHeight="1">
      <c r="B27" s="17" t="s">
        <v>93</v>
      </c>
      <c r="C27" s="16" t="s">
        <v>29</v>
      </c>
      <c r="D27" s="21">
        <v>0</v>
      </c>
      <c r="E27" s="21">
        <v>0</v>
      </c>
      <c r="F27" s="21">
        <v>0</v>
      </c>
      <c r="G27" s="21">
        <v>0</v>
      </c>
      <c r="H27" s="21">
        <v>6</v>
      </c>
      <c r="I27" s="21">
        <v>3</v>
      </c>
      <c r="J27" s="21">
        <v>9</v>
      </c>
      <c r="K27" s="21">
        <v>15</v>
      </c>
      <c r="L27" s="21">
        <v>24</v>
      </c>
      <c r="M27" s="21">
        <v>27</v>
      </c>
      <c r="N27" s="21">
        <v>57</v>
      </c>
      <c r="O27" s="21">
        <v>54</v>
      </c>
      <c r="P27" s="21">
        <v>72</v>
      </c>
      <c r="Q27" s="21">
        <v>99</v>
      </c>
      <c r="R27" s="21">
        <v>102</v>
      </c>
      <c r="S27" s="21">
        <v>90</v>
      </c>
      <c r="T27" s="21">
        <v>96</v>
      </c>
      <c r="U27" s="21">
        <v>84</v>
      </c>
      <c r="V27" s="21">
        <v>105</v>
      </c>
      <c r="W27" s="21">
        <v>78</v>
      </c>
      <c r="X27" s="21">
        <v>60</v>
      </c>
    </row>
    <row r="28" spans="2:24" ht="14.15" customHeight="1">
      <c r="B28" s="17" t="s">
        <v>94</v>
      </c>
      <c r="C28" s="16" t="s">
        <v>29</v>
      </c>
      <c r="D28" s="21">
        <v>0</v>
      </c>
      <c r="E28" s="21">
        <v>0</v>
      </c>
      <c r="F28" s="21">
        <v>3</v>
      </c>
      <c r="G28" s="21">
        <v>0</v>
      </c>
      <c r="H28" s="21">
        <v>6</v>
      </c>
      <c r="I28" s="21">
        <v>3</v>
      </c>
      <c r="J28" s="21">
        <v>15</v>
      </c>
      <c r="K28" s="21">
        <v>9</v>
      </c>
      <c r="L28" s="21">
        <v>15</v>
      </c>
      <c r="M28" s="21">
        <v>21</v>
      </c>
      <c r="N28" s="21">
        <v>30</v>
      </c>
      <c r="O28" s="21">
        <v>21</v>
      </c>
      <c r="P28" s="21">
        <v>21</v>
      </c>
      <c r="Q28" s="21">
        <v>33</v>
      </c>
      <c r="R28" s="21">
        <v>27</v>
      </c>
      <c r="S28" s="21">
        <v>39</v>
      </c>
      <c r="T28" s="21">
        <v>36</v>
      </c>
      <c r="U28" s="21">
        <v>33</v>
      </c>
      <c r="V28" s="21">
        <v>27</v>
      </c>
      <c r="W28" s="21">
        <v>27</v>
      </c>
      <c r="X28" s="21">
        <v>24</v>
      </c>
    </row>
    <row r="29" spans="2:24" ht="14.15" customHeight="1">
      <c r="B29" s="17" t="s">
        <v>1030</v>
      </c>
      <c r="C29" s="16" t="s">
        <v>29</v>
      </c>
      <c r="D29" s="21">
        <v>6</v>
      </c>
      <c r="E29" s="21">
        <v>12</v>
      </c>
      <c r="F29" s="21">
        <v>12</v>
      </c>
      <c r="G29" s="21">
        <v>15</v>
      </c>
      <c r="H29" s="21">
        <v>12</v>
      </c>
      <c r="I29" s="21">
        <v>12</v>
      </c>
      <c r="J29" s="21">
        <v>51</v>
      </c>
      <c r="K29" s="21">
        <v>39</v>
      </c>
      <c r="L29" s="21">
        <v>66</v>
      </c>
      <c r="M29" s="21">
        <v>54</v>
      </c>
      <c r="N29" s="21">
        <v>60</v>
      </c>
      <c r="O29" s="21">
        <v>60</v>
      </c>
      <c r="P29" s="21">
        <v>66</v>
      </c>
      <c r="Q29" s="21">
        <v>78</v>
      </c>
      <c r="R29" s="21">
        <v>57</v>
      </c>
      <c r="S29" s="21">
        <v>57</v>
      </c>
      <c r="T29" s="21">
        <v>60</v>
      </c>
      <c r="U29" s="21">
        <v>87</v>
      </c>
      <c r="V29" s="21">
        <v>63</v>
      </c>
      <c r="W29" s="21">
        <v>63</v>
      </c>
      <c r="X29" s="21">
        <v>45</v>
      </c>
    </row>
    <row r="30" spans="2:24" ht="14.15" customHeight="1">
      <c r="B30" s="17" t="s">
        <v>1031</v>
      </c>
      <c r="C30" s="16" t="s">
        <v>29</v>
      </c>
      <c r="D30" s="21">
        <v>3</v>
      </c>
      <c r="E30" s="21">
        <v>6</v>
      </c>
      <c r="F30" s="21">
        <v>3</v>
      </c>
      <c r="G30" s="21">
        <v>9</v>
      </c>
      <c r="H30" s="21">
        <v>12</v>
      </c>
      <c r="I30" s="21">
        <v>6</v>
      </c>
      <c r="J30" s="21">
        <v>27</v>
      </c>
      <c r="K30" s="21">
        <v>21</v>
      </c>
      <c r="L30" s="21">
        <v>21</v>
      </c>
      <c r="M30" s="21">
        <v>27</v>
      </c>
      <c r="N30" s="21">
        <v>27</v>
      </c>
      <c r="O30" s="21">
        <v>24</v>
      </c>
      <c r="P30" s="21">
        <v>21</v>
      </c>
      <c r="Q30" s="21">
        <v>21</v>
      </c>
      <c r="R30" s="21">
        <v>18</v>
      </c>
      <c r="S30" s="21">
        <v>18</v>
      </c>
      <c r="T30" s="21">
        <v>18</v>
      </c>
      <c r="U30" s="21">
        <v>15</v>
      </c>
      <c r="V30" s="21">
        <v>24</v>
      </c>
      <c r="W30" s="21">
        <v>15</v>
      </c>
      <c r="X30" s="21">
        <v>12</v>
      </c>
    </row>
    <row r="31" spans="2:24" ht="14.15" customHeight="1">
      <c r="B31" s="17" t="s">
        <v>95</v>
      </c>
      <c r="C31" s="16" t="s">
        <v>29</v>
      </c>
      <c r="D31" s="21">
        <v>3</v>
      </c>
      <c r="E31" s="21">
        <v>6</v>
      </c>
      <c r="F31" s="21">
        <v>3</v>
      </c>
      <c r="G31" s="21">
        <v>6</v>
      </c>
      <c r="H31" s="21">
        <v>3</v>
      </c>
      <c r="I31" s="21">
        <v>3</v>
      </c>
      <c r="J31" s="21">
        <v>12</v>
      </c>
      <c r="K31" s="21">
        <v>9</v>
      </c>
      <c r="L31" s="21">
        <v>6</v>
      </c>
      <c r="M31" s="21">
        <v>12</v>
      </c>
      <c r="N31" s="21">
        <v>6</v>
      </c>
      <c r="O31" s="21">
        <v>15</v>
      </c>
      <c r="P31" s="21">
        <v>9</v>
      </c>
      <c r="Q31" s="21">
        <v>6</v>
      </c>
      <c r="R31" s="21">
        <v>9</v>
      </c>
      <c r="S31" s="21">
        <v>18</v>
      </c>
      <c r="T31" s="21">
        <v>12</v>
      </c>
      <c r="U31" s="21">
        <v>21</v>
      </c>
      <c r="V31" s="21">
        <v>12</v>
      </c>
      <c r="W31" s="21">
        <v>18</v>
      </c>
      <c r="X31" s="21">
        <v>24</v>
      </c>
    </row>
    <row r="32" spans="2:24" ht="14.15" customHeight="1">
      <c r="B32" s="16"/>
      <c r="C32" s="16"/>
    </row>
    <row r="33" spans="2:24" ht="14.15" customHeight="1">
      <c r="B33" s="15" t="s">
        <v>1013</v>
      </c>
      <c r="C33" s="16" t="s">
        <v>35</v>
      </c>
      <c r="D33" s="22" t="s">
        <v>27</v>
      </c>
      <c r="E33" s="22" t="s">
        <v>27</v>
      </c>
      <c r="F33" s="22" t="s">
        <v>27</v>
      </c>
      <c r="G33" s="22" t="s">
        <v>27</v>
      </c>
      <c r="H33" s="22" t="s">
        <v>27</v>
      </c>
      <c r="I33" s="22" t="s">
        <v>27</v>
      </c>
      <c r="J33" s="22" t="s">
        <v>27</v>
      </c>
      <c r="K33" s="22" t="s">
        <v>27</v>
      </c>
      <c r="L33" s="22" t="s">
        <v>27</v>
      </c>
      <c r="M33" s="22" t="s">
        <v>27</v>
      </c>
      <c r="N33" s="22" t="s">
        <v>27</v>
      </c>
      <c r="O33" s="22" t="s">
        <v>27</v>
      </c>
      <c r="P33" s="22" t="s">
        <v>27</v>
      </c>
      <c r="Q33" s="22" t="s">
        <v>27</v>
      </c>
      <c r="R33" s="22" t="s">
        <v>27</v>
      </c>
      <c r="S33" s="22" t="s">
        <v>27</v>
      </c>
      <c r="T33" s="22" t="s">
        <v>27</v>
      </c>
      <c r="U33" s="22" t="s">
        <v>27</v>
      </c>
      <c r="V33" s="22" t="s">
        <v>27</v>
      </c>
      <c r="W33" s="22" t="s">
        <v>27</v>
      </c>
      <c r="X33" s="22" t="s">
        <v>27</v>
      </c>
    </row>
    <row r="34" spans="2:24" ht="14.15" customHeight="1">
      <c r="B34" s="17" t="s">
        <v>1014</v>
      </c>
      <c r="C34" s="16" t="s">
        <v>29</v>
      </c>
      <c r="D34" s="21">
        <v>12</v>
      </c>
      <c r="E34" s="21">
        <v>9</v>
      </c>
      <c r="F34" s="21">
        <v>6</v>
      </c>
      <c r="G34" s="21">
        <v>15</v>
      </c>
      <c r="H34" s="21">
        <v>21</v>
      </c>
      <c r="I34" s="21">
        <v>24</v>
      </c>
      <c r="J34" s="21">
        <v>54</v>
      </c>
      <c r="K34" s="21">
        <v>45</v>
      </c>
      <c r="L34" s="21">
        <v>51</v>
      </c>
      <c r="M34" s="21">
        <v>84</v>
      </c>
      <c r="N34" s="21">
        <v>78</v>
      </c>
      <c r="O34" s="21">
        <v>87</v>
      </c>
      <c r="P34" s="21">
        <v>75</v>
      </c>
      <c r="Q34" s="21">
        <v>69</v>
      </c>
      <c r="R34" s="21">
        <v>72</v>
      </c>
      <c r="S34" s="21">
        <v>75</v>
      </c>
      <c r="T34" s="21">
        <v>111</v>
      </c>
      <c r="U34" s="21">
        <v>102</v>
      </c>
      <c r="V34" s="21">
        <v>90</v>
      </c>
      <c r="W34" s="21">
        <v>81</v>
      </c>
      <c r="X34" s="21">
        <v>54</v>
      </c>
    </row>
    <row r="35" spans="2:24" ht="14.15" customHeight="1">
      <c r="B35" s="17" t="s">
        <v>1015</v>
      </c>
      <c r="C35" s="16" t="s">
        <v>29</v>
      </c>
      <c r="D35" s="21">
        <v>21</v>
      </c>
      <c r="E35" s="21">
        <v>36</v>
      </c>
      <c r="F35" s="21">
        <v>39</v>
      </c>
      <c r="G35" s="21">
        <v>72</v>
      </c>
      <c r="H35" s="21">
        <v>108</v>
      </c>
      <c r="I35" s="21">
        <v>99</v>
      </c>
      <c r="J35" s="21">
        <v>219</v>
      </c>
      <c r="K35" s="21">
        <v>234</v>
      </c>
      <c r="L35" s="21">
        <v>258</v>
      </c>
      <c r="M35" s="21">
        <v>324</v>
      </c>
      <c r="N35" s="21">
        <v>351</v>
      </c>
      <c r="O35" s="21">
        <v>309</v>
      </c>
      <c r="P35" s="21">
        <v>321</v>
      </c>
      <c r="Q35" s="21">
        <v>408</v>
      </c>
      <c r="R35" s="21">
        <v>435</v>
      </c>
      <c r="S35" s="21">
        <v>429</v>
      </c>
      <c r="T35" s="21">
        <v>468</v>
      </c>
      <c r="U35" s="21">
        <v>477</v>
      </c>
      <c r="V35" s="21">
        <v>489</v>
      </c>
      <c r="W35" s="21">
        <v>471</v>
      </c>
      <c r="X35" s="21">
        <v>348</v>
      </c>
    </row>
    <row r="36" spans="2:24" ht="14.15" customHeight="1">
      <c r="B36" s="17" t="s">
        <v>1016</v>
      </c>
      <c r="C36" s="16" t="s">
        <v>29</v>
      </c>
      <c r="D36" s="21">
        <v>21</v>
      </c>
      <c r="E36" s="21">
        <v>21</v>
      </c>
      <c r="F36" s="21">
        <v>24</v>
      </c>
      <c r="G36" s="21">
        <v>36</v>
      </c>
      <c r="H36" s="21">
        <v>48</v>
      </c>
      <c r="I36" s="21">
        <v>57</v>
      </c>
      <c r="J36" s="21">
        <v>129</v>
      </c>
      <c r="K36" s="21">
        <v>162</v>
      </c>
      <c r="L36" s="21">
        <v>156</v>
      </c>
      <c r="M36" s="21">
        <v>192</v>
      </c>
      <c r="N36" s="21">
        <v>222</v>
      </c>
      <c r="O36" s="21">
        <v>207</v>
      </c>
      <c r="P36" s="21">
        <v>213</v>
      </c>
      <c r="Q36" s="21">
        <v>246</v>
      </c>
      <c r="R36" s="21">
        <v>297</v>
      </c>
      <c r="S36" s="21">
        <v>306</v>
      </c>
      <c r="T36" s="21">
        <v>357</v>
      </c>
      <c r="U36" s="21">
        <v>345</v>
      </c>
      <c r="V36" s="21">
        <v>321</v>
      </c>
      <c r="W36" s="21">
        <v>294</v>
      </c>
      <c r="X36" s="21">
        <v>234</v>
      </c>
    </row>
    <row r="37" spans="2:24" ht="14.15" customHeight="1">
      <c r="B37" s="17" t="s">
        <v>1017</v>
      </c>
      <c r="C37" s="16" t="s">
        <v>29</v>
      </c>
      <c r="D37" s="21">
        <v>27</v>
      </c>
      <c r="E37" s="21">
        <v>42</v>
      </c>
      <c r="F37" s="21">
        <v>33</v>
      </c>
      <c r="G37" s="21">
        <v>33</v>
      </c>
      <c r="H37" s="21">
        <v>39</v>
      </c>
      <c r="I37" s="21">
        <v>42</v>
      </c>
      <c r="J37" s="21">
        <v>102</v>
      </c>
      <c r="K37" s="21">
        <v>126</v>
      </c>
      <c r="L37" s="21">
        <v>141</v>
      </c>
      <c r="M37" s="21">
        <v>123</v>
      </c>
      <c r="N37" s="21">
        <v>156</v>
      </c>
      <c r="O37" s="21">
        <v>159</v>
      </c>
      <c r="P37" s="21">
        <v>156</v>
      </c>
      <c r="Q37" s="21">
        <v>168</v>
      </c>
      <c r="R37" s="21">
        <v>168</v>
      </c>
      <c r="S37" s="21">
        <v>195</v>
      </c>
      <c r="T37" s="21">
        <v>228</v>
      </c>
      <c r="U37" s="21">
        <v>249</v>
      </c>
      <c r="V37" s="21">
        <v>225</v>
      </c>
      <c r="W37" s="21">
        <v>234</v>
      </c>
      <c r="X37" s="21">
        <v>183</v>
      </c>
    </row>
    <row r="38" spans="2:24" ht="14.15" customHeight="1">
      <c r="B38" s="17" t="s">
        <v>44</v>
      </c>
      <c r="C38" s="16" t="s">
        <v>29</v>
      </c>
      <c r="D38" s="23">
        <v>6</v>
      </c>
      <c r="E38" s="23">
        <v>3</v>
      </c>
      <c r="F38" s="23">
        <v>6</v>
      </c>
      <c r="G38" s="23">
        <v>9</v>
      </c>
      <c r="H38" s="23">
        <v>6</v>
      </c>
      <c r="I38" s="23">
        <v>6</v>
      </c>
      <c r="J38" s="23">
        <v>24</v>
      </c>
      <c r="K38" s="23">
        <v>18</v>
      </c>
      <c r="L38" s="23">
        <v>30</v>
      </c>
      <c r="M38" s="23">
        <v>24</v>
      </c>
      <c r="N38" s="23">
        <v>21</v>
      </c>
      <c r="O38" s="23">
        <v>18</v>
      </c>
      <c r="P38" s="23">
        <v>21</v>
      </c>
      <c r="Q38" s="23">
        <v>27</v>
      </c>
      <c r="R38" s="23">
        <v>30</v>
      </c>
      <c r="S38" s="23">
        <v>27</v>
      </c>
      <c r="T38" s="23">
        <v>33</v>
      </c>
      <c r="U38" s="23">
        <v>45</v>
      </c>
      <c r="V38" s="23">
        <v>24</v>
      </c>
      <c r="W38" s="23">
        <v>33</v>
      </c>
      <c r="X38" s="23">
        <v>36</v>
      </c>
    </row>
    <row r="39" spans="2:24" ht="14.15" customHeight="1">
      <c r="B39" s="24"/>
      <c r="C39" s="18"/>
      <c r="D39" s="23"/>
      <c r="E39" s="23"/>
      <c r="F39" s="23"/>
      <c r="G39" s="23"/>
      <c r="H39" s="23"/>
      <c r="I39" s="23"/>
      <c r="J39" s="23"/>
      <c r="K39" s="23"/>
      <c r="L39" s="23"/>
      <c r="M39" s="23"/>
      <c r="N39" s="23"/>
      <c r="O39" s="23"/>
      <c r="P39" s="23"/>
      <c r="Q39" s="23"/>
      <c r="R39" s="23"/>
      <c r="S39" s="23"/>
      <c r="T39" s="23"/>
      <c r="U39" s="23"/>
      <c r="V39" s="23"/>
      <c r="W39" s="23"/>
      <c r="X39" s="23"/>
    </row>
    <row r="40" spans="2:24">
      <c r="B40" s="252" t="s">
        <v>1018</v>
      </c>
      <c r="C40" s="18" t="s">
        <v>45</v>
      </c>
      <c r="D40" s="10">
        <v>27</v>
      </c>
      <c r="E40" s="10">
        <v>27</v>
      </c>
      <c r="F40" s="10">
        <v>27</v>
      </c>
      <c r="G40" s="10">
        <v>27</v>
      </c>
      <c r="H40" s="10">
        <v>26</v>
      </c>
      <c r="I40" s="10">
        <v>26</v>
      </c>
      <c r="J40" s="10">
        <v>26</v>
      </c>
      <c r="K40" s="10">
        <v>27</v>
      </c>
      <c r="L40" s="10">
        <v>27</v>
      </c>
      <c r="M40" s="10">
        <v>26</v>
      </c>
      <c r="N40" s="10">
        <v>26</v>
      </c>
      <c r="O40" s="10">
        <v>26</v>
      </c>
      <c r="P40" s="10">
        <v>26</v>
      </c>
      <c r="Q40" s="10">
        <v>26</v>
      </c>
      <c r="R40" s="10">
        <v>27</v>
      </c>
      <c r="S40" s="10">
        <v>27</v>
      </c>
      <c r="T40" s="10">
        <v>27</v>
      </c>
      <c r="U40" s="10">
        <v>27</v>
      </c>
      <c r="V40" s="10">
        <v>26</v>
      </c>
      <c r="W40" s="10">
        <v>27</v>
      </c>
      <c r="X40" s="10">
        <v>27</v>
      </c>
    </row>
    <row r="41" spans="2:24" ht="14.15" customHeight="1">
      <c r="B41" s="253"/>
      <c r="C41" s="18" t="s">
        <v>46</v>
      </c>
      <c r="D41" s="10">
        <v>32.450000000000003</v>
      </c>
      <c r="E41" s="10">
        <v>32.6</v>
      </c>
      <c r="F41" s="10">
        <v>33.03</v>
      </c>
      <c r="G41" s="10">
        <v>31.29</v>
      </c>
      <c r="H41" s="10">
        <v>30.42</v>
      </c>
      <c r="I41" s="10">
        <v>30.5</v>
      </c>
      <c r="J41" s="10">
        <v>31.01</v>
      </c>
      <c r="K41" s="10">
        <v>31.32</v>
      </c>
      <c r="L41" s="10">
        <v>31.58</v>
      </c>
      <c r="M41" s="10">
        <v>30.43</v>
      </c>
      <c r="N41" s="10">
        <v>30.7</v>
      </c>
      <c r="O41" s="10">
        <v>30.74</v>
      </c>
      <c r="P41" s="10">
        <v>30.84</v>
      </c>
      <c r="Q41" s="10">
        <v>30.75</v>
      </c>
      <c r="R41" s="10">
        <v>30.65</v>
      </c>
      <c r="S41" s="10">
        <v>31</v>
      </c>
      <c r="T41" s="10">
        <v>30.96</v>
      </c>
      <c r="U41" s="10">
        <v>31.31</v>
      </c>
      <c r="V41" s="10">
        <v>30.81</v>
      </c>
      <c r="W41" s="10">
        <v>31.14</v>
      </c>
      <c r="X41" s="10">
        <v>31.51</v>
      </c>
    </row>
    <row r="42" spans="2:24" ht="14.15" customHeight="1">
      <c r="B42" s="253"/>
      <c r="C42" s="18" t="s">
        <v>47</v>
      </c>
      <c r="D42" s="10">
        <v>31</v>
      </c>
      <c r="E42" s="10">
        <v>31</v>
      </c>
      <c r="F42" s="10">
        <v>31</v>
      </c>
      <c r="G42" s="10">
        <v>29</v>
      </c>
      <c r="H42" s="10">
        <v>29</v>
      </c>
      <c r="I42" s="10">
        <v>29</v>
      </c>
      <c r="J42" s="10">
        <v>29</v>
      </c>
      <c r="K42" s="10">
        <v>30</v>
      </c>
      <c r="L42" s="10">
        <v>30</v>
      </c>
      <c r="M42" s="10">
        <v>29</v>
      </c>
      <c r="N42" s="10">
        <v>29</v>
      </c>
      <c r="O42" s="10">
        <v>29</v>
      </c>
      <c r="P42" s="10">
        <v>29</v>
      </c>
      <c r="Q42" s="10">
        <v>29</v>
      </c>
      <c r="R42" s="10">
        <v>29</v>
      </c>
      <c r="S42" s="10">
        <v>30</v>
      </c>
      <c r="T42" s="10">
        <v>30</v>
      </c>
      <c r="U42" s="10">
        <v>30</v>
      </c>
      <c r="V42" s="10">
        <v>29</v>
      </c>
      <c r="W42" s="10">
        <v>30</v>
      </c>
      <c r="X42" s="10">
        <v>30</v>
      </c>
    </row>
    <row r="43" spans="2:24" ht="14.15" customHeight="1">
      <c r="B43" s="253"/>
      <c r="C43" s="18" t="s">
        <v>48</v>
      </c>
      <c r="D43" s="10">
        <v>36</v>
      </c>
      <c r="E43" s="10">
        <v>38</v>
      </c>
      <c r="F43" s="10">
        <v>39</v>
      </c>
      <c r="G43" s="10">
        <v>35</v>
      </c>
      <c r="H43" s="10">
        <v>33</v>
      </c>
      <c r="I43" s="10">
        <v>33</v>
      </c>
      <c r="J43" s="10">
        <v>34</v>
      </c>
      <c r="K43" s="10">
        <v>34</v>
      </c>
      <c r="L43" s="10">
        <v>35</v>
      </c>
      <c r="M43" s="10">
        <v>33</v>
      </c>
      <c r="N43" s="10">
        <v>33</v>
      </c>
      <c r="O43" s="10">
        <v>34</v>
      </c>
      <c r="P43" s="10">
        <v>34</v>
      </c>
      <c r="Q43" s="10">
        <v>33</v>
      </c>
      <c r="R43" s="10">
        <v>33</v>
      </c>
      <c r="S43" s="10">
        <v>34</v>
      </c>
      <c r="T43" s="10">
        <v>34</v>
      </c>
      <c r="U43" s="10">
        <v>34</v>
      </c>
      <c r="V43" s="10">
        <v>34</v>
      </c>
      <c r="W43" s="10">
        <v>34</v>
      </c>
      <c r="X43" s="10">
        <v>35</v>
      </c>
    </row>
    <row r="44" spans="2:24" ht="14.15" customHeight="1">
      <c r="B44" s="254"/>
      <c r="C44" s="18" t="s">
        <v>49</v>
      </c>
      <c r="D44" s="10">
        <v>7.06</v>
      </c>
      <c r="E44" s="10">
        <v>6.9</v>
      </c>
      <c r="F44" s="10">
        <v>6.97</v>
      </c>
      <c r="G44" s="10">
        <v>6.77</v>
      </c>
      <c r="H44" s="10">
        <v>6.08</v>
      </c>
      <c r="I44" s="10">
        <v>5.92</v>
      </c>
      <c r="J44" s="10">
        <v>6.59</v>
      </c>
      <c r="K44" s="10">
        <v>6.33</v>
      </c>
      <c r="L44" s="10">
        <v>6.62</v>
      </c>
      <c r="M44" s="10">
        <v>5.98</v>
      </c>
      <c r="N44" s="10">
        <v>6.2</v>
      </c>
      <c r="O44" s="10">
        <v>6.17</v>
      </c>
      <c r="P44" s="10">
        <v>6.12</v>
      </c>
      <c r="Q44" s="10">
        <v>6.17</v>
      </c>
      <c r="R44" s="10">
        <v>5.79</v>
      </c>
      <c r="S44" s="10">
        <v>5.93</v>
      </c>
      <c r="T44" s="10">
        <v>6.09</v>
      </c>
      <c r="U44" s="10">
        <v>6.4</v>
      </c>
      <c r="V44" s="10">
        <v>5.84</v>
      </c>
      <c r="W44" s="10">
        <v>6.03</v>
      </c>
      <c r="X44" s="10">
        <v>6.44</v>
      </c>
    </row>
    <row r="45" spans="2:24" ht="14.15" customHeight="1">
      <c r="B45" s="25"/>
      <c r="C45" s="18"/>
      <c r="D45" s="21"/>
      <c r="E45" s="21"/>
      <c r="F45" s="21"/>
      <c r="G45" s="21"/>
      <c r="H45" s="21"/>
      <c r="I45" s="21"/>
      <c r="J45" s="21"/>
      <c r="K45" s="21"/>
      <c r="L45" s="21"/>
      <c r="M45" s="21"/>
      <c r="N45" s="21"/>
      <c r="O45" s="21"/>
      <c r="P45" s="21"/>
      <c r="Q45" s="21"/>
      <c r="R45" s="21"/>
      <c r="S45" s="21"/>
      <c r="T45" s="21"/>
      <c r="U45" s="21"/>
      <c r="V45" s="21"/>
      <c r="W45" s="21"/>
      <c r="X45" s="21"/>
    </row>
    <row r="46" spans="2:24" ht="13.5" customHeight="1">
      <c r="B46" s="15" t="s">
        <v>50</v>
      </c>
      <c r="C46" s="16" t="s">
        <v>35</v>
      </c>
      <c r="D46" s="245" t="s">
        <v>1032</v>
      </c>
      <c r="E46" s="246"/>
      <c r="F46" s="246"/>
      <c r="G46" s="246"/>
      <c r="H46" s="246"/>
      <c r="I46" s="246"/>
      <c r="J46" s="246"/>
      <c r="K46" s="246"/>
      <c r="L46" s="246"/>
      <c r="M46" s="246"/>
      <c r="N46" s="246"/>
      <c r="O46" s="246"/>
      <c r="P46" s="246"/>
      <c r="Q46" s="246"/>
      <c r="R46" s="246"/>
      <c r="S46" s="246"/>
      <c r="T46" s="246"/>
      <c r="U46" s="246"/>
      <c r="V46" s="246"/>
      <c r="W46" s="246"/>
      <c r="X46" s="247"/>
    </row>
    <row r="47" spans="2:24" ht="14.15" customHeight="1">
      <c r="B47" s="17" t="s">
        <v>51</v>
      </c>
      <c r="C47" s="16" t="s">
        <v>29</v>
      </c>
      <c r="D47" s="21">
        <v>69</v>
      </c>
      <c r="E47" s="21">
        <v>96</v>
      </c>
      <c r="F47" s="21">
        <v>81</v>
      </c>
      <c r="G47" s="21">
        <v>114</v>
      </c>
      <c r="H47" s="21">
        <v>168</v>
      </c>
      <c r="I47" s="21">
        <v>174</v>
      </c>
      <c r="J47" s="21">
        <v>315</v>
      </c>
      <c r="K47" s="21">
        <v>339</v>
      </c>
      <c r="L47" s="21">
        <v>360</v>
      </c>
      <c r="M47" s="21">
        <v>435</v>
      </c>
      <c r="N47" s="21">
        <v>381</v>
      </c>
      <c r="O47" s="21">
        <v>360</v>
      </c>
      <c r="P47" s="21">
        <v>369</v>
      </c>
      <c r="Q47" s="21">
        <v>366</v>
      </c>
      <c r="R47" s="21">
        <v>411</v>
      </c>
      <c r="S47" s="21">
        <v>459</v>
      </c>
      <c r="T47" s="21">
        <v>486</v>
      </c>
      <c r="U47" s="21">
        <v>432</v>
      </c>
      <c r="V47" s="21">
        <v>408</v>
      </c>
      <c r="W47" s="21">
        <v>399</v>
      </c>
      <c r="X47" s="21">
        <v>339</v>
      </c>
    </row>
    <row r="48" spans="2:24" ht="14.15" customHeight="1">
      <c r="B48" s="17" t="s">
        <v>52</v>
      </c>
      <c r="C48" s="16" t="s">
        <v>29</v>
      </c>
      <c r="D48" s="21">
        <v>6</v>
      </c>
      <c r="E48" s="21">
        <v>6</v>
      </c>
      <c r="F48" s="21">
        <v>0</v>
      </c>
      <c r="G48" s="21">
        <v>18</v>
      </c>
      <c r="H48" s="21">
        <v>21</v>
      </c>
      <c r="I48" s="21">
        <v>21</v>
      </c>
      <c r="J48" s="21">
        <v>36</v>
      </c>
      <c r="K48" s="21">
        <v>42</v>
      </c>
      <c r="L48" s="21">
        <v>57</v>
      </c>
      <c r="M48" s="21">
        <v>72</v>
      </c>
      <c r="N48" s="21">
        <v>78</v>
      </c>
      <c r="O48" s="21">
        <v>72</v>
      </c>
      <c r="P48" s="21">
        <v>63</v>
      </c>
      <c r="Q48" s="21">
        <v>84</v>
      </c>
      <c r="R48" s="21">
        <v>69</v>
      </c>
      <c r="S48" s="21">
        <v>81</v>
      </c>
      <c r="T48" s="21">
        <v>99</v>
      </c>
      <c r="U48" s="21">
        <v>93</v>
      </c>
      <c r="V48" s="21">
        <v>87</v>
      </c>
      <c r="W48" s="21">
        <v>84</v>
      </c>
      <c r="X48" s="21">
        <v>51</v>
      </c>
    </row>
    <row r="49" spans="2:25">
      <c r="B49" s="17" t="s">
        <v>53</v>
      </c>
      <c r="C49" s="16" t="s">
        <v>29</v>
      </c>
      <c r="D49" s="21">
        <v>3</v>
      </c>
      <c r="E49" s="21">
        <v>9</v>
      </c>
      <c r="F49" s="21">
        <v>21</v>
      </c>
      <c r="G49" s="21">
        <v>27</v>
      </c>
      <c r="H49" s="21">
        <v>21</v>
      </c>
      <c r="I49" s="21">
        <v>18</v>
      </c>
      <c r="J49" s="21">
        <v>54</v>
      </c>
      <c r="K49" s="21">
        <v>66</v>
      </c>
      <c r="L49" s="21">
        <v>57</v>
      </c>
      <c r="M49" s="21">
        <v>60</v>
      </c>
      <c r="N49" s="21">
        <v>99</v>
      </c>
      <c r="O49" s="21">
        <v>90</v>
      </c>
      <c r="P49" s="21">
        <v>75</v>
      </c>
      <c r="Q49" s="21">
        <v>129</v>
      </c>
      <c r="R49" s="21">
        <v>132</v>
      </c>
      <c r="S49" s="21">
        <v>111</v>
      </c>
      <c r="T49" s="21">
        <v>120</v>
      </c>
      <c r="U49" s="21">
        <v>168</v>
      </c>
      <c r="V49" s="21">
        <v>168</v>
      </c>
      <c r="W49" s="21">
        <v>150</v>
      </c>
      <c r="X49" s="21">
        <v>99</v>
      </c>
    </row>
    <row r="50" spans="2:25" ht="14.15" customHeight="1">
      <c r="B50" s="17" t="s">
        <v>54</v>
      </c>
      <c r="C50" s="16" t="s">
        <v>29</v>
      </c>
      <c r="D50" s="21">
        <v>3</v>
      </c>
      <c r="E50" s="21">
        <v>3</v>
      </c>
      <c r="F50" s="21">
        <v>0</v>
      </c>
      <c r="G50" s="21">
        <v>0</v>
      </c>
      <c r="H50" s="21">
        <v>6</v>
      </c>
      <c r="I50" s="21">
        <v>15</v>
      </c>
      <c r="J50" s="21">
        <v>123</v>
      </c>
      <c r="K50" s="21">
        <v>138</v>
      </c>
      <c r="L50" s="21">
        <v>162</v>
      </c>
      <c r="M50" s="21">
        <v>180</v>
      </c>
      <c r="N50" s="21">
        <v>270</v>
      </c>
      <c r="O50" s="21">
        <v>261</v>
      </c>
      <c r="P50" s="21">
        <v>279</v>
      </c>
      <c r="Q50" s="21">
        <v>339</v>
      </c>
      <c r="R50" s="21">
        <v>387</v>
      </c>
      <c r="S50" s="21">
        <v>381</v>
      </c>
      <c r="T50" s="21">
        <v>492</v>
      </c>
      <c r="U50" s="21">
        <v>528</v>
      </c>
      <c r="V50" s="21">
        <v>486</v>
      </c>
      <c r="W50" s="21">
        <v>477</v>
      </c>
      <c r="X50" s="21">
        <v>366</v>
      </c>
    </row>
    <row r="51" spans="2:25" ht="14.15" customHeight="1">
      <c r="B51" s="17"/>
      <c r="C51" s="16"/>
      <c r="D51" s="21"/>
      <c r="E51" s="21"/>
      <c r="F51" s="21"/>
      <c r="G51" s="21"/>
      <c r="H51" s="21"/>
      <c r="I51" s="21"/>
      <c r="J51" s="21"/>
      <c r="K51" s="21"/>
      <c r="L51" s="21"/>
      <c r="M51" s="21"/>
      <c r="N51" s="21"/>
      <c r="O51" s="21"/>
      <c r="P51" s="21"/>
      <c r="Q51" s="21"/>
      <c r="R51" s="21"/>
      <c r="S51" s="21"/>
      <c r="T51" s="21"/>
      <c r="U51" s="21"/>
      <c r="V51" s="21"/>
      <c r="W51" s="21"/>
      <c r="X51" s="21"/>
    </row>
    <row r="52" spans="2:25" ht="14.15" customHeight="1">
      <c r="B52" s="15" t="s">
        <v>55</v>
      </c>
      <c r="C52" s="16" t="s">
        <v>35</v>
      </c>
      <c r="D52" s="22" t="s">
        <v>27</v>
      </c>
      <c r="E52" s="22" t="s">
        <v>27</v>
      </c>
      <c r="F52" s="22" t="s">
        <v>27</v>
      </c>
      <c r="G52" s="22" t="s">
        <v>27</v>
      </c>
      <c r="H52" s="22" t="s">
        <v>27</v>
      </c>
      <c r="I52" s="22" t="s">
        <v>27</v>
      </c>
      <c r="J52" s="22" t="s">
        <v>27</v>
      </c>
      <c r="K52" s="22" t="s">
        <v>27</v>
      </c>
      <c r="L52" s="22" t="s">
        <v>27</v>
      </c>
      <c r="M52" s="22" t="s">
        <v>27</v>
      </c>
      <c r="N52" s="22" t="s">
        <v>27</v>
      </c>
      <c r="O52" s="22" t="s">
        <v>27</v>
      </c>
      <c r="P52" s="22" t="s">
        <v>27</v>
      </c>
      <c r="Q52" s="22" t="s">
        <v>27</v>
      </c>
      <c r="R52" s="22" t="s">
        <v>27</v>
      </c>
      <c r="S52" s="22" t="s">
        <v>27</v>
      </c>
      <c r="T52" s="22" t="s">
        <v>27</v>
      </c>
      <c r="U52" s="22" t="s">
        <v>27</v>
      </c>
      <c r="V52" s="22" t="s">
        <v>27</v>
      </c>
      <c r="W52" s="22" t="s">
        <v>27</v>
      </c>
      <c r="X52" s="22" t="s">
        <v>27</v>
      </c>
    </row>
    <row r="53" spans="2:25" ht="14.15" customHeight="1">
      <c r="B53" s="17" t="s">
        <v>56</v>
      </c>
      <c r="C53" s="16" t="s">
        <v>29</v>
      </c>
      <c r="D53" s="21">
        <v>0</v>
      </c>
      <c r="E53" s="21">
        <v>0</v>
      </c>
      <c r="F53" s="21">
        <v>0</v>
      </c>
      <c r="G53" s="21">
        <v>6</v>
      </c>
      <c r="H53" s="21">
        <v>9</v>
      </c>
      <c r="I53" s="21">
        <v>9</v>
      </c>
      <c r="J53" s="21">
        <v>12</v>
      </c>
      <c r="K53" s="21">
        <v>15</v>
      </c>
      <c r="L53" s="21">
        <v>21</v>
      </c>
      <c r="M53" s="21">
        <v>18</v>
      </c>
      <c r="N53" s="21">
        <v>27</v>
      </c>
      <c r="O53" s="21">
        <v>36</v>
      </c>
      <c r="P53" s="21">
        <v>24</v>
      </c>
      <c r="Q53" s="21">
        <v>36</v>
      </c>
      <c r="R53" s="21">
        <v>45</v>
      </c>
      <c r="S53" s="21">
        <v>45</v>
      </c>
      <c r="T53" s="21">
        <v>54</v>
      </c>
      <c r="U53" s="21">
        <v>42</v>
      </c>
      <c r="V53" s="21">
        <v>39</v>
      </c>
      <c r="W53" s="21">
        <v>33</v>
      </c>
      <c r="X53" s="21">
        <v>45</v>
      </c>
      <c r="Y53" s="121"/>
    </row>
    <row r="54" spans="2:25" ht="14.15" customHeight="1">
      <c r="B54" s="17" t="s">
        <v>57</v>
      </c>
      <c r="C54" s="16" t="s">
        <v>29</v>
      </c>
      <c r="D54" s="21">
        <v>0</v>
      </c>
      <c r="E54" s="21">
        <v>0</v>
      </c>
      <c r="F54" s="21">
        <v>0</v>
      </c>
      <c r="G54" s="21">
        <v>30</v>
      </c>
      <c r="H54" s="21">
        <v>48</v>
      </c>
      <c r="I54" s="21">
        <v>36</v>
      </c>
      <c r="J54" s="21">
        <v>114</v>
      </c>
      <c r="K54" s="21">
        <v>138</v>
      </c>
      <c r="L54" s="21">
        <v>138</v>
      </c>
      <c r="M54" s="21">
        <v>171</v>
      </c>
      <c r="N54" s="21">
        <v>219</v>
      </c>
      <c r="O54" s="21">
        <v>165</v>
      </c>
      <c r="P54" s="21">
        <v>183</v>
      </c>
      <c r="Q54" s="21">
        <v>225</v>
      </c>
      <c r="R54" s="21">
        <v>228</v>
      </c>
      <c r="S54" s="21">
        <v>243</v>
      </c>
      <c r="T54" s="21">
        <v>318</v>
      </c>
      <c r="U54" s="21">
        <v>288</v>
      </c>
      <c r="V54" s="21">
        <v>318</v>
      </c>
      <c r="W54" s="21">
        <v>282</v>
      </c>
      <c r="X54" s="21">
        <v>228</v>
      </c>
      <c r="Y54" s="121"/>
    </row>
    <row r="55" spans="2:25" ht="14.15" customHeight="1">
      <c r="B55" s="17" t="s">
        <v>58</v>
      </c>
      <c r="C55" s="16" t="s">
        <v>29</v>
      </c>
      <c r="D55" s="21">
        <v>0</v>
      </c>
      <c r="E55" s="21">
        <v>0</v>
      </c>
      <c r="F55" s="21">
        <v>0</v>
      </c>
      <c r="G55" s="21">
        <v>57</v>
      </c>
      <c r="H55" s="21">
        <v>60</v>
      </c>
      <c r="I55" s="21">
        <v>66</v>
      </c>
      <c r="J55" s="21">
        <v>141</v>
      </c>
      <c r="K55" s="21">
        <v>162</v>
      </c>
      <c r="L55" s="21">
        <v>174</v>
      </c>
      <c r="M55" s="21">
        <v>198</v>
      </c>
      <c r="N55" s="21">
        <v>213</v>
      </c>
      <c r="O55" s="21">
        <v>192</v>
      </c>
      <c r="P55" s="21">
        <v>198</v>
      </c>
      <c r="Q55" s="21">
        <v>219</v>
      </c>
      <c r="R55" s="21">
        <v>231</v>
      </c>
      <c r="S55" s="21">
        <v>228</v>
      </c>
      <c r="T55" s="21">
        <v>252</v>
      </c>
      <c r="U55" s="21">
        <v>279</v>
      </c>
      <c r="V55" s="21">
        <v>252</v>
      </c>
      <c r="W55" s="21">
        <v>258</v>
      </c>
      <c r="X55" s="21">
        <v>168</v>
      </c>
      <c r="Y55" s="121"/>
    </row>
    <row r="56" spans="2:25" ht="14.15" customHeight="1">
      <c r="B56" s="17" t="s">
        <v>59</v>
      </c>
      <c r="C56" s="16" t="s">
        <v>29</v>
      </c>
      <c r="D56" s="21">
        <v>0</v>
      </c>
      <c r="E56" s="21">
        <v>0</v>
      </c>
      <c r="F56" s="21">
        <v>0</v>
      </c>
      <c r="G56" s="21">
        <v>21</v>
      </c>
      <c r="H56" s="21">
        <v>33</v>
      </c>
      <c r="I56" s="21">
        <v>39</v>
      </c>
      <c r="J56" s="21">
        <v>87</v>
      </c>
      <c r="K56" s="21">
        <v>90</v>
      </c>
      <c r="L56" s="21">
        <v>81</v>
      </c>
      <c r="M56" s="21">
        <v>114</v>
      </c>
      <c r="N56" s="21">
        <v>120</v>
      </c>
      <c r="O56" s="21">
        <v>147</v>
      </c>
      <c r="P56" s="21">
        <v>120</v>
      </c>
      <c r="Q56" s="21">
        <v>132</v>
      </c>
      <c r="R56" s="21">
        <v>147</v>
      </c>
      <c r="S56" s="21">
        <v>165</v>
      </c>
      <c r="T56" s="21">
        <v>165</v>
      </c>
      <c r="U56" s="21">
        <v>204</v>
      </c>
      <c r="V56" s="21">
        <v>177</v>
      </c>
      <c r="W56" s="21">
        <v>159</v>
      </c>
      <c r="X56" s="21">
        <v>120</v>
      </c>
      <c r="Y56" s="121"/>
    </row>
    <row r="57" spans="2:25" ht="14.15" customHeight="1">
      <c r="B57" s="17" t="s">
        <v>60</v>
      </c>
      <c r="C57" s="16" t="s">
        <v>29</v>
      </c>
      <c r="D57" s="21">
        <v>0</v>
      </c>
      <c r="E57" s="21">
        <v>0</v>
      </c>
      <c r="F57" s="21">
        <v>0</v>
      </c>
      <c r="G57" s="21">
        <v>54</v>
      </c>
      <c r="H57" s="21">
        <v>69</v>
      </c>
      <c r="I57" s="21">
        <v>72</v>
      </c>
      <c r="J57" s="21">
        <v>171</v>
      </c>
      <c r="K57" s="21">
        <v>183</v>
      </c>
      <c r="L57" s="21">
        <v>222</v>
      </c>
      <c r="M57" s="21">
        <v>249</v>
      </c>
      <c r="N57" s="21">
        <v>249</v>
      </c>
      <c r="O57" s="21">
        <v>240</v>
      </c>
      <c r="P57" s="21">
        <v>258</v>
      </c>
      <c r="Q57" s="21">
        <v>303</v>
      </c>
      <c r="R57" s="21">
        <v>351</v>
      </c>
      <c r="S57" s="21">
        <v>351</v>
      </c>
      <c r="T57" s="21">
        <v>408</v>
      </c>
      <c r="U57" s="21">
        <v>411</v>
      </c>
      <c r="V57" s="21">
        <v>366</v>
      </c>
      <c r="W57" s="21">
        <v>384</v>
      </c>
      <c r="X57" s="21">
        <v>291</v>
      </c>
      <c r="Y57" s="121"/>
    </row>
    <row r="58" spans="2:25" ht="14.15" customHeight="1">
      <c r="B58" s="17" t="s">
        <v>61</v>
      </c>
      <c r="C58" s="16" t="s">
        <v>29</v>
      </c>
      <c r="D58" s="21">
        <v>81</v>
      </c>
      <c r="E58" s="21">
        <v>114</v>
      </c>
      <c r="F58" s="21">
        <v>108</v>
      </c>
      <c r="G58" s="21">
        <v>0</v>
      </c>
      <c r="H58" s="21">
        <v>0</v>
      </c>
      <c r="I58" s="21">
        <v>0</v>
      </c>
      <c r="J58" s="21">
        <v>0</v>
      </c>
      <c r="K58" s="21">
        <v>0</v>
      </c>
      <c r="L58" s="21">
        <v>0</v>
      </c>
      <c r="M58" s="21">
        <v>0</v>
      </c>
      <c r="N58" s="21">
        <v>0</v>
      </c>
      <c r="O58" s="21">
        <v>0</v>
      </c>
      <c r="P58" s="21">
        <v>0</v>
      </c>
      <c r="Q58" s="21">
        <v>0</v>
      </c>
      <c r="R58" s="21">
        <v>0</v>
      </c>
      <c r="S58" s="21">
        <v>0</v>
      </c>
      <c r="T58" s="21">
        <v>0</v>
      </c>
      <c r="U58" s="21">
        <v>0</v>
      </c>
      <c r="V58" s="21">
        <v>0</v>
      </c>
      <c r="W58" s="21">
        <v>0</v>
      </c>
      <c r="X58" s="21">
        <v>0</v>
      </c>
    </row>
    <row r="59" spans="2:25" ht="14.15" customHeight="1">
      <c r="B59" s="17"/>
      <c r="C59" s="16"/>
      <c r="D59" s="21"/>
      <c r="E59" s="21"/>
      <c r="F59" s="21"/>
      <c r="G59" s="21"/>
      <c r="H59" s="21"/>
      <c r="I59" s="21"/>
      <c r="J59" s="21"/>
      <c r="K59" s="21"/>
      <c r="L59" s="21"/>
      <c r="M59" s="21"/>
      <c r="N59" s="21"/>
      <c r="O59" s="21"/>
      <c r="P59" s="21"/>
      <c r="Q59" s="21"/>
      <c r="R59" s="21"/>
      <c r="S59" s="21"/>
      <c r="T59" s="21"/>
      <c r="U59" s="21"/>
      <c r="V59" s="21"/>
      <c r="W59" s="21"/>
      <c r="X59" s="21"/>
    </row>
    <row r="60" spans="2:25" ht="14.15" customHeight="1">
      <c r="B60" s="19" t="s">
        <v>62</v>
      </c>
      <c r="C60" s="16" t="s">
        <v>35</v>
      </c>
      <c r="D60" s="267" t="s">
        <v>27</v>
      </c>
      <c r="E60" s="268"/>
      <c r="F60" s="268"/>
      <c r="G60" s="268"/>
      <c r="H60" s="268"/>
      <c r="I60" s="268"/>
      <c r="J60" s="268"/>
      <c r="K60" s="268"/>
      <c r="L60" s="268"/>
      <c r="M60" s="268"/>
      <c r="N60" s="268"/>
      <c r="O60" s="268"/>
      <c r="P60" s="268"/>
      <c r="Q60" s="268"/>
      <c r="R60" s="268"/>
      <c r="S60" s="268"/>
      <c r="T60" s="268"/>
      <c r="U60" s="268"/>
      <c r="V60" s="268"/>
      <c r="W60" s="268"/>
      <c r="X60" s="269"/>
    </row>
    <row r="61" spans="2:25" ht="14.15" customHeight="1">
      <c r="B61" s="17" t="s">
        <v>64</v>
      </c>
      <c r="C61" s="16" t="s">
        <v>29</v>
      </c>
      <c r="D61" s="21">
        <v>0</v>
      </c>
      <c r="E61" s="21">
        <v>0</v>
      </c>
      <c r="F61" s="21">
        <v>0</v>
      </c>
      <c r="G61" s="21">
        <v>0</v>
      </c>
      <c r="H61" s="21">
        <v>0</v>
      </c>
      <c r="I61" s="21">
        <v>0</v>
      </c>
      <c r="J61" s="21">
        <v>6</v>
      </c>
      <c r="K61" s="21">
        <v>3</v>
      </c>
      <c r="L61" s="21">
        <v>0</v>
      </c>
      <c r="M61" s="21">
        <v>3</v>
      </c>
      <c r="N61" s="21">
        <v>6</v>
      </c>
      <c r="O61" s="21">
        <v>0</v>
      </c>
      <c r="P61" s="21">
        <v>3</v>
      </c>
      <c r="Q61" s="21">
        <v>6</v>
      </c>
      <c r="R61" s="21">
        <v>3</v>
      </c>
      <c r="S61" s="21">
        <v>6</v>
      </c>
      <c r="T61" s="21">
        <v>3</v>
      </c>
      <c r="U61" s="21">
        <v>0</v>
      </c>
      <c r="V61" s="21">
        <v>0</v>
      </c>
      <c r="W61" s="21">
        <v>3</v>
      </c>
      <c r="X61" s="21">
        <v>6</v>
      </c>
    </row>
    <row r="62" spans="2:25" ht="14.15" customHeight="1">
      <c r="B62" s="17" t="s">
        <v>65</v>
      </c>
      <c r="C62" s="16" t="s">
        <v>29</v>
      </c>
      <c r="D62" s="21">
        <v>0</v>
      </c>
      <c r="E62" s="21">
        <v>0</v>
      </c>
      <c r="F62" s="21">
        <v>0</v>
      </c>
      <c r="G62" s="21">
        <v>3</v>
      </c>
      <c r="H62" s="21">
        <v>9</v>
      </c>
      <c r="I62" s="21">
        <v>6</v>
      </c>
      <c r="J62" s="21">
        <v>15</v>
      </c>
      <c r="K62" s="21">
        <v>18</v>
      </c>
      <c r="L62" s="21">
        <v>27</v>
      </c>
      <c r="M62" s="21">
        <v>21</v>
      </c>
      <c r="N62" s="21">
        <v>12</v>
      </c>
      <c r="O62" s="21">
        <v>21</v>
      </c>
      <c r="P62" s="21">
        <v>18</v>
      </c>
      <c r="Q62" s="21">
        <v>15</v>
      </c>
      <c r="R62" s="21">
        <v>30</v>
      </c>
      <c r="S62" s="21">
        <v>18</v>
      </c>
      <c r="T62" s="21">
        <v>24</v>
      </c>
      <c r="U62" s="21">
        <v>24</v>
      </c>
      <c r="V62" s="21">
        <v>24</v>
      </c>
      <c r="W62" s="21">
        <v>15</v>
      </c>
      <c r="X62" s="21">
        <v>18</v>
      </c>
    </row>
    <row r="63" spans="2:25" ht="14.15" customHeight="1">
      <c r="B63" s="17" t="s">
        <v>66</v>
      </c>
      <c r="C63" s="16" t="s">
        <v>29</v>
      </c>
      <c r="D63" s="21">
        <v>9</v>
      </c>
      <c r="E63" s="21">
        <v>6</v>
      </c>
      <c r="F63" s="21">
        <v>9</v>
      </c>
      <c r="G63" s="21">
        <v>18</v>
      </c>
      <c r="H63" s="21">
        <v>24</v>
      </c>
      <c r="I63" s="21">
        <v>33</v>
      </c>
      <c r="J63" s="21">
        <v>51</v>
      </c>
      <c r="K63" s="21">
        <v>42</v>
      </c>
      <c r="L63" s="21">
        <v>42</v>
      </c>
      <c r="M63" s="21">
        <v>75</v>
      </c>
      <c r="N63" s="21">
        <v>72</v>
      </c>
      <c r="O63" s="21">
        <v>63</v>
      </c>
      <c r="P63" s="21">
        <v>66</v>
      </c>
      <c r="Q63" s="21">
        <v>72</v>
      </c>
      <c r="R63" s="21">
        <v>69</v>
      </c>
      <c r="S63" s="21">
        <v>66</v>
      </c>
      <c r="T63" s="21">
        <v>81</v>
      </c>
      <c r="U63" s="21">
        <v>72</v>
      </c>
      <c r="V63" s="21">
        <v>99</v>
      </c>
      <c r="W63" s="21">
        <v>111</v>
      </c>
      <c r="X63" s="21">
        <v>117</v>
      </c>
    </row>
    <row r="64" spans="2:25">
      <c r="B64" s="17" t="s">
        <v>68</v>
      </c>
      <c r="C64" s="16" t="s">
        <v>29</v>
      </c>
      <c r="D64" s="21">
        <v>63</v>
      </c>
      <c r="E64" s="21">
        <v>90</v>
      </c>
      <c r="F64" s="21">
        <v>93</v>
      </c>
      <c r="G64" s="21">
        <v>129</v>
      </c>
      <c r="H64" s="21">
        <v>171</v>
      </c>
      <c r="I64" s="21">
        <v>171</v>
      </c>
      <c r="J64" s="21">
        <v>396</v>
      </c>
      <c r="K64" s="21">
        <v>471</v>
      </c>
      <c r="L64" s="21">
        <v>501</v>
      </c>
      <c r="M64" s="21">
        <v>558</v>
      </c>
      <c r="N64" s="21">
        <v>642</v>
      </c>
      <c r="O64" s="21">
        <v>624</v>
      </c>
      <c r="P64" s="21">
        <v>639</v>
      </c>
      <c r="Q64" s="21">
        <v>744</v>
      </c>
      <c r="R64" s="21">
        <v>840</v>
      </c>
      <c r="S64" s="21">
        <v>876</v>
      </c>
      <c r="T64" s="21">
        <v>1041</v>
      </c>
      <c r="U64" s="21">
        <v>1083</v>
      </c>
      <c r="V64" s="21">
        <v>990</v>
      </c>
      <c r="W64" s="21">
        <v>954</v>
      </c>
      <c r="X64" s="21">
        <v>693</v>
      </c>
    </row>
    <row r="65" spans="2:24">
      <c r="B65" s="17" t="s">
        <v>67</v>
      </c>
      <c r="C65" s="16" t="s">
        <v>29</v>
      </c>
      <c r="D65" s="21">
        <v>0</v>
      </c>
      <c r="E65" s="21">
        <v>3</v>
      </c>
      <c r="F65" s="21">
        <v>0</v>
      </c>
      <c r="G65" s="21">
        <v>3</v>
      </c>
      <c r="H65" s="21">
        <v>6</v>
      </c>
      <c r="I65" s="21">
        <v>3</v>
      </c>
      <c r="J65" s="21">
        <v>15</v>
      </c>
      <c r="K65" s="21">
        <v>12</v>
      </c>
      <c r="L65" s="21">
        <v>21</v>
      </c>
      <c r="M65" s="21">
        <v>30</v>
      </c>
      <c r="N65" s="21">
        <v>27</v>
      </c>
      <c r="O65" s="21">
        <v>15</v>
      </c>
      <c r="P65" s="21">
        <v>18</v>
      </c>
      <c r="Q65" s="21">
        <v>24</v>
      </c>
      <c r="R65" s="21">
        <v>12</v>
      </c>
      <c r="S65" s="21">
        <v>18</v>
      </c>
      <c r="T65" s="21">
        <v>12</v>
      </c>
      <c r="U65" s="21">
        <v>12</v>
      </c>
      <c r="V65" s="21">
        <v>6</v>
      </c>
      <c r="W65" s="21">
        <v>9</v>
      </c>
      <c r="X65" s="21">
        <v>6</v>
      </c>
    </row>
    <row r="66" spans="2:24">
      <c r="B66" s="17" t="s">
        <v>43</v>
      </c>
      <c r="C66" s="16" t="s">
        <v>29</v>
      </c>
      <c r="D66" s="21">
        <v>9</v>
      </c>
      <c r="E66" s="21">
        <v>12</v>
      </c>
      <c r="F66" s="21">
        <v>3</v>
      </c>
      <c r="G66" s="21">
        <v>15</v>
      </c>
      <c r="H66" s="21">
        <v>12</v>
      </c>
      <c r="I66" s="21">
        <v>12</v>
      </c>
      <c r="J66" s="21">
        <v>48</v>
      </c>
      <c r="K66" s="21">
        <v>36</v>
      </c>
      <c r="L66" s="21">
        <v>42</v>
      </c>
      <c r="M66" s="21">
        <v>57</v>
      </c>
      <c r="N66" s="21">
        <v>72</v>
      </c>
      <c r="O66" s="21">
        <v>57</v>
      </c>
      <c r="P66" s="21">
        <v>42</v>
      </c>
      <c r="Q66" s="21">
        <v>60</v>
      </c>
      <c r="R66" s="21">
        <v>45</v>
      </c>
      <c r="S66" s="21">
        <v>45</v>
      </c>
      <c r="T66" s="21">
        <v>33</v>
      </c>
      <c r="U66" s="21">
        <v>27</v>
      </c>
      <c r="V66" s="21">
        <v>30</v>
      </c>
      <c r="W66" s="21">
        <v>18</v>
      </c>
      <c r="X66" s="21">
        <v>12</v>
      </c>
    </row>
    <row r="67" spans="2:24">
      <c r="B67" s="17"/>
      <c r="C67" s="16"/>
      <c r="D67" s="21"/>
      <c r="E67" s="21"/>
      <c r="F67" s="21"/>
      <c r="G67" s="21"/>
      <c r="H67" s="21"/>
      <c r="I67" s="21"/>
      <c r="J67" s="21"/>
      <c r="K67" s="21"/>
      <c r="L67" s="21"/>
      <c r="M67" s="21"/>
      <c r="N67" s="21"/>
      <c r="O67" s="21"/>
      <c r="P67" s="21"/>
      <c r="Q67" s="21"/>
      <c r="R67" s="21"/>
      <c r="S67" s="21"/>
      <c r="T67" s="21"/>
      <c r="U67" s="21"/>
      <c r="V67" s="21"/>
      <c r="W67" s="21"/>
      <c r="X67" s="21"/>
    </row>
    <row r="68" spans="2:24">
      <c r="B68" s="15" t="s">
        <v>69</v>
      </c>
      <c r="C68" s="16" t="s">
        <v>35</v>
      </c>
      <c r="D68" s="22" t="s">
        <v>27</v>
      </c>
      <c r="E68" s="22" t="s">
        <v>27</v>
      </c>
      <c r="F68" s="22" t="s">
        <v>27</v>
      </c>
      <c r="G68" s="22" t="s">
        <v>27</v>
      </c>
      <c r="H68" s="22" t="s">
        <v>27</v>
      </c>
      <c r="I68" s="22" t="s">
        <v>27</v>
      </c>
      <c r="J68" s="22" t="s">
        <v>27</v>
      </c>
      <c r="K68" s="22" t="s">
        <v>27</v>
      </c>
      <c r="L68" s="22" t="s">
        <v>27</v>
      </c>
      <c r="M68" s="22" t="s">
        <v>27</v>
      </c>
      <c r="N68" s="22" t="s">
        <v>27</v>
      </c>
      <c r="O68" s="22" t="s">
        <v>27</v>
      </c>
      <c r="P68" s="22" t="s">
        <v>27</v>
      </c>
      <c r="Q68" s="22" t="s">
        <v>27</v>
      </c>
      <c r="R68" s="22" t="s">
        <v>27</v>
      </c>
      <c r="S68" s="22" t="s">
        <v>27</v>
      </c>
      <c r="T68" s="22" t="s">
        <v>27</v>
      </c>
      <c r="U68" s="22" t="s">
        <v>27</v>
      </c>
      <c r="V68" s="22" t="s">
        <v>27</v>
      </c>
      <c r="W68" s="22" t="s">
        <v>27</v>
      </c>
      <c r="X68" s="22" t="s">
        <v>27</v>
      </c>
    </row>
    <row r="69" spans="2:24">
      <c r="B69" s="17" t="s">
        <v>99</v>
      </c>
      <c r="C69" s="16" t="s">
        <v>29</v>
      </c>
      <c r="D69" s="21">
        <v>18</v>
      </c>
      <c r="E69" s="21">
        <v>27</v>
      </c>
      <c r="F69" s="21">
        <v>15</v>
      </c>
      <c r="G69" s="21">
        <v>30</v>
      </c>
      <c r="H69" s="21">
        <v>30</v>
      </c>
      <c r="I69" s="21">
        <v>54</v>
      </c>
      <c r="J69" s="21">
        <v>54</v>
      </c>
      <c r="K69" s="21">
        <v>75</v>
      </c>
      <c r="L69" s="21">
        <v>69</v>
      </c>
      <c r="M69" s="21">
        <v>78</v>
      </c>
      <c r="N69" s="21">
        <v>96</v>
      </c>
      <c r="O69" s="21">
        <v>105</v>
      </c>
      <c r="P69" s="21">
        <v>87</v>
      </c>
      <c r="Q69" s="21">
        <v>90</v>
      </c>
      <c r="R69" s="21">
        <v>81</v>
      </c>
      <c r="S69" s="21">
        <v>105</v>
      </c>
      <c r="T69" s="21">
        <v>99</v>
      </c>
      <c r="U69" s="21">
        <v>102</v>
      </c>
      <c r="V69" s="21">
        <v>123</v>
      </c>
      <c r="W69" s="21">
        <v>165</v>
      </c>
      <c r="X69" s="21">
        <v>159</v>
      </c>
    </row>
    <row r="70" spans="2:24">
      <c r="B70" s="17" t="s">
        <v>71</v>
      </c>
      <c r="C70" s="16" t="s">
        <v>29</v>
      </c>
      <c r="D70" s="21">
        <v>0</v>
      </c>
      <c r="E70" s="21">
        <v>0</v>
      </c>
      <c r="F70" s="21">
        <v>0</v>
      </c>
      <c r="G70" s="21">
        <v>0</v>
      </c>
      <c r="H70" s="21">
        <v>0</v>
      </c>
      <c r="I70" s="21">
        <v>3</v>
      </c>
      <c r="J70" s="21">
        <v>0</v>
      </c>
      <c r="K70" s="21">
        <v>0</v>
      </c>
      <c r="L70" s="21">
        <v>0</v>
      </c>
      <c r="M70" s="21">
        <v>0</v>
      </c>
      <c r="N70" s="21">
        <v>0</v>
      </c>
      <c r="O70" s="21">
        <v>3</v>
      </c>
      <c r="P70" s="21">
        <v>0</v>
      </c>
      <c r="Q70" s="21">
        <v>6</v>
      </c>
      <c r="R70" s="21">
        <v>6</v>
      </c>
      <c r="S70" s="21">
        <v>3</v>
      </c>
      <c r="T70" s="21">
        <v>6</v>
      </c>
      <c r="U70" s="21">
        <v>6</v>
      </c>
      <c r="V70" s="21">
        <v>6</v>
      </c>
      <c r="W70" s="21">
        <v>3</v>
      </c>
      <c r="X70" s="21">
        <v>9</v>
      </c>
    </row>
    <row r="71" spans="2:24">
      <c r="B71" s="17" t="s">
        <v>72</v>
      </c>
      <c r="C71" s="16" t="s">
        <v>29</v>
      </c>
      <c r="D71" s="21">
        <v>0</v>
      </c>
      <c r="E71" s="21">
        <v>6</v>
      </c>
      <c r="F71" s="21">
        <v>0</v>
      </c>
      <c r="G71" s="21">
        <v>6</v>
      </c>
      <c r="H71" s="21">
        <v>3</v>
      </c>
      <c r="I71" s="21">
        <v>6</v>
      </c>
      <c r="J71" s="21">
        <v>6</v>
      </c>
      <c r="K71" s="21">
        <v>6</v>
      </c>
      <c r="L71" s="21">
        <v>3</v>
      </c>
      <c r="M71" s="21">
        <v>9</v>
      </c>
      <c r="N71" s="21">
        <v>9</v>
      </c>
      <c r="O71" s="21">
        <v>12</v>
      </c>
      <c r="P71" s="21">
        <v>12</v>
      </c>
      <c r="Q71" s="21">
        <v>9</v>
      </c>
      <c r="R71" s="21">
        <v>21</v>
      </c>
      <c r="S71" s="21">
        <v>21</v>
      </c>
      <c r="T71" s="21">
        <v>24</v>
      </c>
      <c r="U71" s="21">
        <v>24</v>
      </c>
      <c r="V71" s="21">
        <v>18</v>
      </c>
      <c r="W71" s="21">
        <v>27</v>
      </c>
      <c r="X71" s="21">
        <v>18</v>
      </c>
    </row>
    <row r="72" spans="2:24">
      <c r="B72" s="17" t="s">
        <v>73</v>
      </c>
      <c r="C72" s="16" t="s">
        <v>29</v>
      </c>
      <c r="D72" s="21">
        <v>27</v>
      </c>
      <c r="E72" s="21">
        <v>39</v>
      </c>
      <c r="F72" s="21">
        <v>54</v>
      </c>
      <c r="G72" s="21">
        <v>96</v>
      </c>
      <c r="H72" s="21">
        <v>132</v>
      </c>
      <c r="I72" s="21">
        <v>111</v>
      </c>
      <c r="J72" s="21">
        <v>378</v>
      </c>
      <c r="K72" s="21">
        <v>441</v>
      </c>
      <c r="L72" s="21">
        <v>498</v>
      </c>
      <c r="M72" s="21">
        <v>552</v>
      </c>
      <c r="N72" s="21">
        <v>621</v>
      </c>
      <c r="O72" s="21">
        <v>552</v>
      </c>
      <c r="P72" s="21">
        <v>552</v>
      </c>
      <c r="Q72" s="21">
        <v>699</v>
      </c>
      <c r="R72" s="21">
        <v>765</v>
      </c>
      <c r="S72" s="21">
        <v>774</v>
      </c>
      <c r="T72" s="21">
        <v>921</v>
      </c>
      <c r="U72" s="21">
        <v>882</v>
      </c>
      <c r="V72" s="21">
        <v>831</v>
      </c>
      <c r="W72" s="21">
        <v>729</v>
      </c>
      <c r="X72" s="21">
        <v>507</v>
      </c>
    </row>
    <row r="73" spans="2:24">
      <c r="B73" s="17" t="s">
        <v>74</v>
      </c>
      <c r="C73" s="16" t="s">
        <v>29</v>
      </c>
      <c r="D73" s="21">
        <v>18</v>
      </c>
      <c r="E73" s="21">
        <v>18</v>
      </c>
      <c r="F73" s="21">
        <v>24</v>
      </c>
      <c r="G73" s="21">
        <v>27</v>
      </c>
      <c r="H73" s="21">
        <v>42</v>
      </c>
      <c r="I73" s="21">
        <v>30</v>
      </c>
      <c r="J73" s="21">
        <v>75</v>
      </c>
      <c r="K73" s="21">
        <v>57</v>
      </c>
      <c r="L73" s="21">
        <v>63</v>
      </c>
      <c r="M73" s="21">
        <v>102</v>
      </c>
      <c r="N73" s="21">
        <v>108</v>
      </c>
      <c r="O73" s="21">
        <v>102</v>
      </c>
      <c r="P73" s="21">
        <v>117</v>
      </c>
      <c r="Q73" s="21">
        <v>108</v>
      </c>
      <c r="R73" s="21">
        <v>126</v>
      </c>
      <c r="S73" s="21">
        <v>111</v>
      </c>
      <c r="T73" s="21">
        <v>117</v>
      </c>
      <c r="U73" s="21">
        <v>153</v>
      </c>
      <c r="V73" s="21">
        <v>168</v>
      </c>
      <c r="W73" s="21">
        <v>183</v>
      </c>
      <c r="X73" s="21">
        <v>156</v>
      </c>
    </row>
    <row r="74" spans="2:24">
      <c r="B74" s="17" t="s">
        <v>75</v>
      </c>
      <c r="C74" s="16" t="s">
        <v>29</v>
      </c>
      <c r="D74" s="21">
        <v>21</v>
      </c>
      <c r="E74" s="21">
        <v>30</v>
      </c>
      <c r="F74" s="21">
        <v>12</v>
      </c>
      <c r="G74" s="21">
        <v>9</v>
      </c>
      <c r="H74" s="21">
        <v>15</v>
      </c>
      <c r="I74" s="21">
        <v>21</v>
      </c>
      <c r="J74" s="21">
        <v>6</v>
      </c>
      <c r="K74" s="21">
        <v>6</v>
      </c>
      <c r="L74" s="21">
        <v>0</v>
      </c>
      <c r="M74" s="21">
        <v>0</v>
      </c>
      <c r="N74" s="21">
        <v>0</v>
      </c>
      <c r="O74" s="21">
        <v>0</v>
      </c>
      <c r="P74" s="21">
        <v>21</v>
      </c>
      <c r="Q74" s="21">
        <v>0</v>
      </c>
      <c r="R74" s="21">
        <v>3</v>
      </c>
      <c r="S74" s="21">
        <v>9</v>
      </c>
      <c r="T74" s="21">
        <v>30</v>
      </c>
      <c r="U74" s="21">
        <v>51</v>
      </c>
      <c r="V74" s="21">
        <v>0</v>
      </c>
      <c r="W74" s="21">
        <v>0</v>
      </c>
      <c r="X74" s="21">
        <v>0</v>
      </c>
    </row>
    <row r="76" spans="2:24">
      <c r="B76" s="4" t="s">
        <v>76</v>
      </c>
    </row>
    <row r="77" spans="2:24">
      <c r="B77" s="13" t="s">
        <v>1024</v>
      </c>
    </row>
    <row r="78" spans="2:24">
      <c r="B78" s="4" t="s">
        <v>77</v>
      </c>
    </row>
    <row r="79" spans="2:24">
      <c r="B79" s="207" t="s">
        <v>78</v>
      </c>
    </row>
    <row r="80" spans="2:24">
      <c r="B80" s="207" t="s">
        <v>999</v>
      </c>
    </row>
    <row r="81" spans="2:2">
      <c r="B81" s="20" t="s">
        <v>80</v>
      </c>
    </row>
    <row r="82" spans="2:2">
      <c r="B82" s="20" t="s">
        <v>81</v>
      </c>
    </row>
  </sheetData>
  <mergeCells count="6">
    <mergeCell ref="B8:C9"/>
    <mergeCell ref="D8:X8"/>
    <mergeCell ref="B40:B44"/>
    <mergeCell ref="D46:X46"/>
    <mergeCell ref="D60:X60"/>
    <mergeCell ref="D19:X19"/>
  </mergeCells>
  <hyperlinks>
    <hyperlink ref="B1" location="INDEX!A1" display="Back to index" xr:uid="{71B7C861-95F4-4F09-8551-FDF530E2F56F}"/>
    <hyperlink ref="B81" location="'IDI disclaimer'!A1" display="See IDI disclaimer" xr:uid="{62545538-F551-4E09-8782-9DDBA97329E1}"/>
    <hyperlink ref="B82" location="'Appendix1'!A1" display="See Appendix for Faculty groupings" xr:uid="{7EBDC3CC-A337-427D-90E8-306E9F3423C3}"/>
  </hyperlink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bcdfe7f2-a8c4-4435-82f2-3db414c49386" xsi:nil="true"/>
    <lcf76f155ced4ddcb4097134ff3c332f xmlns="5bca14c9-f708-4595-b87f-a3bf9dbbf6b5">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9EDA2D182A5CB4FB9BA8D9AF5786416" ma:contentTypeVersion="16" ma:contentTypeDescription="Create a new document." ma:contentTypeScope="" ma:versionID="3d52b12250ea66052d1aeb54dd82e850">
  <xsd:schema xmlns:xsd="http://www.w3.org/2001/XMLSchema" xmlns:xs="http://www.w3.org/2001/XMLSchema" xmlns:p="http://schemas.microsoft.com/office/2006/metadata/properties" xmlns:ns2="df735e53-efbe-41fc-ae6f-05ad6d4f423e" xmlns:ns3="5bca14c9-f708-4595-b87f-a3bf9dbbf6b5" xmlns:ns4="bcdfe7f2-a8c4-4435-82f2-3db414c49386" targetNamespace="http://schemas.microsoft.com/office/2006/metadata/properties" ma:root="true" ma:fieldsID="77fa362069ab5000f208d8a8da462f09" ns2:_="" ns3:_="" ns4:_="">
    <xsd:import namespace="df735e53-efbe-41fc-ae6f-05ad6d4f423e"/>
    <xsd:import namespace="5bca14c9-f708-4595-b87f-a3bf9dbbf6b5"/>
    <xsd:import namespace="bcdfe7f2-a8c4-4435-82f2-3db414c49386"/>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3:MediaServiceLocation" minOccurs="0"/>
                <xsd:element ref="ns3:MediaServiceAutoKeyPoints" minOccurs="0"/>
                <xsd:element ref="ns3:MediaServiceKeyPoints" minOccurs="0"/>
                <xsd:element ref="ns3:MediaLengthInSeconds" minOccurs="0"/>
                <xsd:element ref="ns3: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735e53-efbe-41fc-ae6f-05ad6d4f423e"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bca14c9-f708-4595-b87f-a3bf9dbbf6b5"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6762a7da-e43e-44d5-9472-6e35a4f4dd0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cdfe7f2-a8c4-4435-82f2-3db414c49386"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f58d8d62-e49f-4a98-af70-2fa9af7a2146}" ma:internalName="TaxCatchAll" ma:showField="CatchAllData" ma:web="bcdfe7f2-a8c4-4435-82f2-3db414c4938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625D00F-767B-48C1-A518-F335C026F9F2}">
  <ds:schemaRefs>
    <ds:schemaRef ds:uri="http://schemas.microsoft.com/office/2006/metadata/properties"/>
    <ds:schemaRef ds:uri="http://schemas.microsoft.com/office/infopath/2007/PartnerControls"/>
    <ds:schemaRef ds:uri="bcdfe7f2-a8c4-4435-82f2-3db414c49386"/>
    <ds:schemaRef ds:uri="5bca14c9-f708-4595-b87f-a3bf9dbbf6b5"/>
  </ds:schemaRefs>
</ds:datastoreItem>
</file>

<file path=customXml/itemProps2.xml><?xml version="1.0" encoding="utf-8"?>
<ds:datastoreItem xmlns:ds="http://schemas.openxmlformats.org/officeDocument/2006/customXml" ds:itemID="{98F46FDB-2CC5-4B2C-8D9C-E3AF2123F1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f735e53-efbe-41fc-ae6f-05ad6d4f423e"/>
    <ds:schemaRef ds:uri="5bca14c9-f708-4595-b87f-a3bf9dbbf6b5"/>
    <ds:schemaRef ds:uri="bcdfe7f2-a8c4-4435-82f2-3db414c4938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88F5E54-6892-4F5C-ACE8-231D2B853FB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27</vt:i4>
      </vt:variant>
    </vt:vector>
  </HeadingPairs>
  <TitlesOfParts>
    <vt:vector size="27" baseType="lpstr">
      <vt:lpstr>INDEX</vt:lpstr>
      <vt:lpstr>DOM.ENR</vt:lpstr>
      <vt:lpstr>MAORI.ENR</vt:lpstr>
      <vt:lpstr>PACIFIC.ENR</vt:lpstr>
      <vt:lpstr>INTERN.ENR</vt:lpstr>
      <vt:lpstr>DOM.COM</vt:lpstr>
      <vt:lpstr>MAORI.COM</vt:lpstr>
      <vt:lpstr>PACIFIC.COM</vt:lpstr>
      <vt:lpstr>INTERN.COM</vt:lpstr>
      <vt:lpstr>DOM.WELL</vt:lpstr>
      <vt:lpstr>MAORI.WELL</vt:lpstr>
      <vt:lpstr>PACIFIC.WELL</vt:lpstr>
      <vt:lpstr>INTERN.WELL</vt:lpstr>
      <vt:lpstr>DOM.GRAD</vt:lpstr>
      <vt:lpstr>INTERN.GRAD</vt:lpstr>
      <vt:lpstr>INTERN.GRAD.VISA</vt:lpstr>
      <vt:lpstr>CENSUS_2018</vt:lpstr>
      <vt:lpstr>DOM.GRAD.EMP</vt:lpstr>
      <vt:lpstr>MAORI.GRAD.EMP</vt:lpstr>
      <vt:lpstr>PACIFIC.GRAD.EMP</vt:lpstr>
      <vt:lpstr>INTERN.GRAD.EMP</vt:lpstr>
      <vt:lpstr>DOM.GRAD.UNI.EMP</vt:lpstr>
      <vt:lpstr>MAORI.GRAD.UNI.EMP</vt:lpstr>
      <vt:lpstr>PACIFIC.GRAD.UNI.EMP</vt:lpstr>
      <vt:lpstr>Appendix1</vt:lpstr>
      <vt:lpstr>Appendix2</vt:lpstr>
      <vt:lpstr>IDI disclaimer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 Randal</dc:creator>
  <cp:keywords/>
  <dc:description/>
  <cp:lastModifiedBy>Guy Somerset</cp:lastModifiedBy>
  <cp:revision/>
  <dcterms:created xsi:type="dcterms:W3CDTF">2015-06-05T18:17:20Z</dcterms:created>
  <dcterms:modified xsi:type="dcterms:W3CDTF">2022-06-13T01:31:36Z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0x01010019EDA2D182A5CB4FB9BA8D9AF5786416</vt:lpwstr>
  </property>
  <property fmtid="{D5CDD505-2E9C-101B-9397-08002B2CF9AE}" pid="3" name="MediaServiceImageTags">
    <vt:lpwstr/>
  </property>
</Properties>
</file>